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19200" windowHeight="6240" activeTab="0"/>
  </bookViews>
  <sheets>
    <sheet name="dane osobowe zawodnika" sheetId="1" r:id="rId1"/>
    <sheet name="II makrocykl" sheetId="2" r:id="rId2"/>
    <sheet name="arkusz obciążeń" sheetId="3" r:id="rId3"/>
    <sheet name="miesiące" sheetId="4" r:id="rId4"/>
    <sheet name="wykres obciążeń plan" sheetId="5" r:id="rId5"/>
    <sheet name="wykres obciążeń realizacja" sheetId="6" r:id="rId6"/>
    <sheet name="starty" sheetId="7" r:id="rId7"/>
    <sheet name="test laktatowy " sheetId="8" r:id="rId8"/>
    <sheet name="test wykres" sheetId="9" r:id="rId9"/>
  </sheets>
  <definedNames>
    <definedName name="_xlnm.Print_Area" localSheetId="2">'arkusz obciążeń'!$A$1:$Q$75</definedName>
    <definedName name="_xlnm.Print_Area" localSheetId="0">'dane osobowe zawodnika'!$A$1:$B$19</definedName>
    <definedName name="_xlnm.Print_Area" localSheetId="1">'II makrocykl'!$A$1:$AI$35</definedName>
    <definedName name="_xlnm.Print_Area" localSheetId="6">'starty'!$A$1:$Z$117</definedName>
    <definedName name="_xlnm.Print_Area" localSheetId="7">'test laktatowy '!$A$1:$K$31</definedName>
    <definedName name="_xlnm.Print_Area" localSheetId="8">'test wykres'!$A$1:$N$71</definedName>
    <definedName name="_xlnm.Print_Area" localSheetId="4">'wykres obciążeń plan'!$A$1:$N$26</definedName>
    <definedName name="_xlnm.Print_Area" localSheetId="5">'wykres obciążeń realizacja'!$A$1:$N$26</definedName>
    <definedName name="Z_A443224D_5243_475A_A526_95A2D3DFA952_.wvu.FilterData" localSheetId="2" hidden="1">'arkusz obciążeń'!$A$1:$Q$75</definedName>
    <definedName name="Z_A443224D_5243_475A_A526_95A2D3DFA952_.wvu.PrintArea" localSheetId="2" hidden="1">'arkusz obciążeń'!$A$1:$Q$75</definedName>
    <definedName name="Z_A443224D_5243_475A_A526_95A2D3DFA952_.wvu.PrintArea" localSheetId="6" hidden="1">'starty'!$A$1:$Z$105</definedName>
    <definedName name="Z_A443224D_5243_475A_A526_95A2D3DFA952_.wvu.PrintArea" localSheetId="7" hidden="1">'test laktatowy '!$A$1:$K$31</definedName>
    <definedName name="Z_A443224D_5243_475A_A526_95A2D3DFA952_.wvu.PrintArea" localSheetId="8" hidden="1">'test wykres'!$A$1:$N$71</definedName>
    <definedName name="Z_A443224D_5243_475A_A526_95A2D3DFA952_.wvu.PrintArea" localSheetId="4" hidden="1">'wykres obciążeń plan'!$A$1:$N$26</definedName>
    <definedName name="Z_A443224D_5243_475A_A526_95A2D3DFA952_.wvu.PrintArea" localSheetId="5" hidden="1">'wykres obciążeń realizacja'!$A$1:$N$26</definedName>
    <definedName name="Z_DEB99525_087C_4E9D_99B6_98ABB9092D06_.wvu.FilterData" localSheetId="2" hidden="1">'arkusz obciążeń'!$A$1:$Q$75</definedName>
    <definedName name="Z_DEB99525_087C_4E9D_99B6_98ABB9092D06_.wvu.PrintArea" localSheetId="2" hidden="1">'arkusz obciążeń'!$A$1:$Q$75</definedName>
    <definedName name="Z_DEB99525_087C_4E9D_99B6_98ABB9092D06_.wvu.PrintArea" localSheetId="6" hidden="1">'starty'!$A$1:$Z$105</definedName>
    <definedName name="Z_DEB99525_087C_4E9D_99B6_98ABB9092D06_.wvu.PrintArea" localSheetId="7" hidden="1">'test laktatowy '!$A$1:$K$31</definedName>
    <definedName name="Z_DEB99525_087C_4E9D_99B6_98ABB9092D06_.wvu.PrintArea" localSheetId="8" hidden="1">'test wykres'!$A$1:$N$71</definedName>
    <definedName name="Z_DEB99525_087C_4E9D_99B6_98ABB9092D06_.wvu.PrintArea" localSheetId="4" hidden="1">'wykres obciążeń plan'!$A$1:$N$26</definedName>
    <definedName name="Z_DEB99525_087C_4E9D_99B6_98ABB9092D06_.wvu.PrintArea" localSheetId="5" hidden="1">'wykres obciążeń realizacja'!$A$1:$N$26</definedName>
  </definedNames>
  <calcPr fullCalcOnLoad="1"/>
</workbook>
</file>

<file path=xl/comments3.xml><?xml version="1.0" encoding="utf-8"?>
<comments xmlns="http://schemas.openxmlformats.org/spreadsheetml/2006/main">
  <authors>
    <author>Acer2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</commentList>
</comments>
</file>

<file path=xl/comments7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comments8.xml><?xml version="1.0" encoding="utf-8"?>
<comments xmlns="http://schemas.openxmlformats.org/spreadsheetml/2006/main">
  <authors>
    <author>Acer2</author>
  </authors>
  <commentList>
    <comment ref="H23" authorId="0">
      <text>
        <r>
          <rPr>
            <sz val="9"/>
            <rFont val="Tahoma"/>
            <family val="2"/>
          </rPr>
          <t xml:space="preserve">wyższy z dwóch
</t>
        </r>
      </text>
    </comment>
    <comment ref="J23" authorId="0">
      <text>
        <r>
          <rPr>
            <b/>
            <sz val="9"/>
            <rFont val="Tahoma"/>
            <family val="2"/>
          </rPr>
          <t>najwyższy z trzech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2"/>
          </rPr>
          <t>w przypadku wartości zakwaszenia powyżej 3 mmol należy test przerwać</t>
        </r>
      </text>
    </comment>
    <comment ref="E28" authorId="0">
      <text>
        <r>
          <rPr>
            <b/>
            <sz val="9"/>
            <rFont val="Tahoma"/>
            <family val="2"/>
          </rPr>
          <t>w przypadku wartości zakwaszenia powyżej 5 mmol należy test przerwać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<sst xmlns="http://schemas.openxmlformats.org/spreadsheetml/2006/main" count="451" uniqueCount="283">
  <si>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</si>
  <si>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</si>
  <si>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</si>
  <si>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</si>
  <si>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</si>
  <si>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</si>
  <si>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</si>
  <si>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</si>
  <si>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</si>
  <si>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</si>
  <si>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</si>
  <si>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</si>
  <si>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</si>
  <si>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</si>
  <si>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</si>
  <si>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</si>
  <si>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</si>
  <si>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</si>
  <si>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</si>
  <si>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</si>
  <si>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</si>
  <si>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</si>
  <si>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</si>
  <si>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</si>
  <si>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</si>
  <si>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</si>
  <si>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</si>
  <si>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</si>
  <si>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</si>
  <si>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</si>
  <si>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</si>
  <si>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</si>
  <si>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</si>
  <si>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</si>
  <si>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</si>
  <si>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</si>
  <si>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</si>
  <si>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</si>
  <si>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</si>
  <si>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</si>
  <si>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</si>
  <si>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Test laktatowy</t>
  </si>
  <si>
    <t>Miejscowość</t>
  </si>
  <si>
    <t>Data</t>
  </si>
  <si>
    <t>Nazwisko i Imię</t>
  </si>
  <si>
    <t>Styl</t>
  </si>
  <si>
    <t>Rodzaj testu</t>
  </si>
  <si>
    <t>Czas wyjściowy</t>
  </si>
  <si>
    <t>Płeć</t>
  </si>
  <si>
    <t>Dystans</t>
  </si>
  <si>
    <t>Styl dowolny</t>
  </si>
  <si>
    <t>Styl klasyczny</t>
  </si>
  <si>
    <t>Styl grzbietowy</t>
  </si>
  <si>
    <t>Styl motylkowy</t>
  </si>
  <si>
    <t>Kobiety</t>
  </si>
  <si>
    <t>100 m</t>
  </si>
  <si>
    <t>70 - 75 %</t>
  </si>
  <si>
    <t>80 - 85 %</t>
  </si>
  <si>
    <t>75 - 80 %</t>
  </si>
  <si>
    <t>200 m</t>
  </si>
  <si>
    <t>83 - 87 %</t>
  </si>
  <si>
    <t>Mężczyźni</t>
  </si>
  <si>
    <t>65 - 70 %</t>
  </si>
  <si>
    <t>60 - 65 %</t>
  </si>
  <si>
    <t>Realizacja Testu:</t>
  </si>
  <si>
    <t>Naliczanie prędkości na poszczególnych poziomach realizacji:</t>
  </si>
  <si>
    <t>1 poziom</t>
  </si>
  <si>
    <t>2 poziom</t>
  </si>
  <si>
    <t>3 poziom</t>
  </si>
  <si>
    <t>4 poziom</t>
  </si>
  <si>
    <t>5 poziom</t>
  </si>
  <si>
    <t>Max.</t>
  </si>
  <si>
    <t>Dla dystansów 100 i 200 metrów:</t>
  </si>
  <si>
    <t>Planowany czas:</t>
  </si>
  <si>
    <t>Średni czas:</t>
  </si>
  <si>
    <t>Lactat:</t>
  </si>
  <si>
    <t>Planowany lactat:</t>
  </si>
  <si>
    <t>2 - 3 mmol</t>
  </si>
  <si>
    <t>4 - 6 mmol</t>
  </si>
  <si>
    <t>6 - 8 mmol</t>
  </si>
  <si>
    <t>Pobór krwi:</t>
  </si>
  <si>
    <t>instrukcja w komentarzu w komórce</t>
  </si>
  <si>
    <t>test laktatowy</t>
  </si>
  <si>
    <t>3x100/3x200</t>
  </si>
  <si>
    <t>2x100/2x200</t>
  </si>
  <si>
    <t>1x100/1x200</t>
  </si>
  <si>
    <t>ilość powtórzeń</t>
  </si>
  <si>
    <t>minus 3 - 4 sek.</t>
  </si>
  <si>
    <t>minus 5 - 8 sek.</t>
  </si>
  <si>
    <t>minus 6 - 8 sek.</t>
  </si>
  <si>
    <t>minus 9 - 12 sek.</t>
  </si>
  <si>
    <t xml:space="preserve"> minus 15 - 24 sek.</t>
  </si>
  <si>
    <t>minus 10 - 16 sek.</t>
  </si>
  <si>
    <t>minuta pobrania</t>
  </si>
  <si>
    <t>Prędkość</t>
  </si>
  <si>
    <t>Czas</t>
  </si>
  <si>
    <t>Laktat</t>
  </si>
  <si>
    <t>Obliczanie czasu dla określonych wartości LA</t>
  </si>
  <si>
    <t xml:space="preserve">Obliczanie LA z odpowiednich czasów </t>
  </si>
  <si>
    <t>B=</t>
  </si>
  <si>
    <t>b=</t>
  </si>
  <si>
    <t>a=</t>
  </si>
  <si>
    <t>y=a*exp(x)</t>
  </si>
  <si>
    <t>Ln(Laktat)</t>
  </si>
  <si>
    <t>Czas  (s)</t>
  </si>
  <si>
    <t>LN(LA)</t>
  </si>
  <si>
    <t xml:space="preserve">LA </t>
  </si>
  <si>
    <t xml:space="preserve"> </t>
  </si>
  <si>
    <t>Test PPA</t>
  </si>
  <si>
    <t>Tu datę realizacji</t>
  </si>
  <si>
    <t>Tu wpisz Nazwisko i Imię</t>
  </si>
  <si>
    <t>Naliczanie czasu wyjściowego w teście (wyliczony z najlepszego aktualnego wyniku zawodnika na danym dystansie)</t>
  </si>
  <si>
    <t>opracował: Piotr Woźnicki, Jan Wiederek</t>
  </si>
  <si>
    <t>3 - 5 mmol</t>
  </si>
  <si>
    <t>w 1 minucie                   po 3 x200</t>
  </si>
  <si>
    <t>w 1 minucie                    po 2 x200</t>
  </si>
  <si>
    <t>w 3 mincie</t>
  </si>
  <si>
    <t>w 1 i 3 minucie</t>
  </si>
  <si>
    <t>w 3,6,9 min. Kobiety                            w 4,7,10 min. Męzczyźni</t>
  </si>
  <si>
    <t>przy przeprowadzaniu testu nalęzy poinformować zawodnika że lepiej popłynąć trochę za wolno niż trochę za szybko na oierwszych 2 poziomach intensywności</t>
  </si>
  <si>
    <t>w każde żółte pole wpisz czasy w sekundach, pierwszy poziom to średnia z 3 powtórzeń, drugi to średnia z 2 powtórzeń, potem już czas z 3,4,5 poziomu</t>
  </si>
  <si>
    <t>test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</si>
  <si>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</si>
  <si>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</si>
  <si>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</si>
  <si>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</si>
  <si>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</si>
  <si>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</si>
  <si>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</si>
  <si>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</si>
  <si>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</si>
  <si>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</si>
  <si>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Analiza obciązeń treningowych /miesięcznie/</t>
  </si>
  <si>
    <t>razem</t>
  </si>
  <si>
    <t>sierpień</t>
  </si>
  <si>
    <t>trener:</t>
  </si>
  <si>
    <t>miesiące</t>
  </si>
  <si>
    <t>Akcje szkoleniowe - terminy, miejsca:</t>
  </si>
  <si>
    <t>Nazwa zawodów</t>
  </si>
  <si>
    <t>Zgrupowania</t>
  </si>
  <si>
    <t>Obciążenia treningowe PLAN</t>
  </si>
  <si>
    <t>okres treningowy</t>
  </si>
  <si>
    <t>Ilość jednostek w wodzie</t>
  </si>
  <si>
    <t>SUMA jednostek treningowych</t>
  </si>
  <si>
    <t>Objętość tygodniowa /km/</t>
  </si>
  <si>
    <t>objętośc/jednostkę treningową</t>
  </si>
  <si>
    <t>Obciążenia treningowe REALIZACJA</t>
  </si>
  <si>
    <t>Kontrola obciążen treningowych, techniki, stanu zdrowia:</t>
  </si>
  <si>
    <t>Testy laktatowe</t>
  </si>
  <si>
    <t>Kontrola techniki</t>
  </si>
  <si>
    <t>Badania lekarskie</t>
  </si>
  <si>
    <t>Kontrola zmęczenia (kinaza kreatynowa)</t>
  </si>
  <si>
    <t>zawody kontolne</t>
  </si>
  <si>
    <t>zawody główne</t>
  </si>
  <si>
    <t>zgrupowania</t>
  </si>
  <si>
    <t>UWAGA: wpisujemy dane tylko w pola białe, pola żółte są wypełniane automatycznie po wypełnieniu arkusza obciążeń</t>
  </si>
  <si>
    <t xml:space="preserve">Kolejne tygodnie     </t>
  </si>
  <si>
    <t>objętość makrocykl</t>
  </si>
  <si>
    <t>przerwa między powtórzeniami/po serii</t>
  </si>
  <si>
    <t>1 minuta/3 minuty</t>
  </si>
  <si>
    <t>5 minut</t>
  </si>
  <si>
    <t>20-30 minut</t>
  </si>
  <si>
    <t>10-16.08</t>
  </si>
  <si>
    <t>17-23.08</t>
  </si>
  <si>
    <t>3-9.08</t>
  </si>
  <si>
    <t>19-25.07</t>
  </si>
  <si>
    <t>24-30.08</t>
  </si>
  <si>
    <t>31-6.09</t>
  </si>
  <si>
    <t>7-13.09</t>
  </si>
  <si>
    <t>14-20.09</t>
  </si>
  <si>
    <t>21-27.09</t>
  </si>
  <si>
    <t>28-4.10</t>
  </si>
  <si>
    <t>5-11.10</t>
  </si>
  <si>
    <t>12-18.10</t>
  </si>
  <si>
    <t>19-25.10</t>
  </si>
  <si>
    <t>26-1.11</t>
  </si>
  <si>
    <t>2-8.11</t>
  </si>
  <si>
    <t>9-15.11</t>
  </si>
  <si>
    <t>16-22.11</t>
  </si>
  <si>
    <t>23-29.11</t>
  </si>
  <si>
    <t>30-6.12</t>
  </si>
  <si>
    <t>7-13.12</t>
  </si>
  <si>
    <t>14-20.12</t>
  </si>
  <si>
    <t>21-27.12</t>
  </si>
  <si>
    <t>28-3.01</t>
  </si>
  <si>
    <t>4-10.01</t>
  </si>
  <si>
    <t>11-17.01</t>
  </si>
  <si>
    <t>18-24.01</t>
  </si>
  <si>
    <t>25-31.01</t>
  </si>
  <si>
    <t>1-7.02</t>
  </si>
  <si>
    <t>8-14.02</t>
  </si>
  <si>
    <t>15-21.02</t>
  </si>
  <si>
    <t>22-28.02</t>
  </si>
  <si>
    <t>1-7.03</t>
  </si>
  <si>
    <t>8-14.03</t>
  </si>
  <si>
    <t>15-21.03</t>
  </si>
  <si>
    <t>22-28.03</t>
  </si>
  <si>
    <t>29-04.04</t>
  </si>
  <si>
    <t>5-11.04</t>
  </si>
  <si>
    <t>12-18.04</t>
  </si>
  <si>
    <t>19-25.04</t>
  </si>
  <si>
    <t>26-2.05</t>
  </si>
  <si>
    <t>3-9.05</t>
  </si>
  <si>
    <t>10-16.05</t>
  </si>
  <si>
    <t>17-23.05</t>
  </si>
  <si>
    <t>24-30.05</t>
  </si>
  <si>
    <t>31-6.06</t>
  </si>
  <si>
    <t>7-13.06</t>
  </si>
  <si>
    <t>14-20.06</t>
  </si>
  <si>
    <t>21-27.06</t>
  </si>
  <si>
    <t>28-4.07</t>
  </si>
  <si>
    <t>5-11.07</t>
  </si>
  <si>
    <t>12-18.07</t>
  </si>
  <si>
    <t>26-1.08</t>
  </si>
  <si>
    <t>2-8.08</t>
  </si>
  <si>
    <t>9-15.08</t>
  </si>
  <si>
    <t>16-22.08</t>
  </si>
  <si>
    <t>23-29.08</t>
  </si>
  <si>
    <t>Wyznaczenie kolejnego poziomu intensywności powinno mieścić  się w zamieszczonych przedziałach czasowych. W przypadku przekroczenia zakładanego pozimou laktatu na danym etapie testu odejmujemy mniejszą ilośc sekund na kolejnym progu, natomiast w przypadku nizszego od zakładanego poziomu laktatu odejmujemy wiekszą ilośc sekund na kolejnym progu. Z tego powodu wpisane są odpowiednie "widełki" czasowe do wyznaczania kolejnych prędkości pływania na poszczególnych etapach testu.</t>
  </si>
  <si>
    <t>w każde niebieskie  pole wpisz wartość poziomu laktatu w krwi (mmol), na pierwszym i drugim poziomie z 1 minuty, na trzecim poziomie z 3 minuty, na czwartym i piątym poziomie najwyższy z zbadanych</t>
  </si>
  <si>
    <t>zostanie obliczony czas do zadań treningowych na poszczególnych poziomach intensywności na dystansie na któym został przeprowadzony test</t>
  </si>
  <si>
    <t>dystans</t>
  </si>
  <si>
    <t>styl</t>
  </si>
  <si>
    <t>Czas (s)</t>
  </si>
  <si>
    <t>w czerwone pole wpisz dystans na jakim przeprowadzny jest test stopniowany 100 lub 200 metrów</t>
  </si>
  <si>
    <t>10-16.01</t>
  </si>
  <si>
    <t>17-23.01</t>
  </si>
  <si>
    <t>24-30.01</t>
  </si>
  <si>
    <t>31-6.02</t>
  </si>
  <si>
    <t>7-13.02</t>
  </si>
  <si>
    <t>14-20.02</t>
  </si>
  <si>
    <t>21-27.02</t>
  </si>
  <si>
    <t>28-6.03</t>
  </si>
  <si>
    <t>7-13.03</t>
  </si>
  <si>
    <t>14-20.03</t>
  </si>
  <si>
    <t>21-27.03</t>
  </si>
  <si>
    <t>28-3.04</t>
  </si>
  <si>
    <t>4-10.04</t>
  </si>
  <si>
    <t>11-17.04</t>
  </si>
  <si>
    <t>18-24.04</t>
  </si>
  <si>
    <t>25-1.05</t>
  </si>
  <si>
    <t>2-8.05</t>
  </si>
  <si>
    <t>9-15.05</t>
  </si>
  <si>
    <t>16-22.05</t>
  </si>
  <si>
    <t>23-29.05</t>
  </si>
  <si>
    <t>30-5.06</t>
  </si>
  <si>
    <t>6-12.06</t>
  </si>
  <si>
    <t>13-19.06</t>
  </si>
  <si>
    <t>27-3.07</t>
  </si>
  <si>
    <t>4-10.07</t>
  </si>
  <si>
    <t>11-17.07</t>
  </si>
  <si>
    <t>18-24.07</t>
  </si>
  <si>
    <t>25-31.07</t>
  </si>
  <si>
    <t>1-7.08</t>
  </si>
  <si>
    <t>8-14.08</t>
  </si>
  <si>
    <t>15-21.08</t>
  </si>
  <si>
    <t>22-28.08</t>
  </si>
  <si>
    <t>ŁĄCZNIE sezon 2021/2022</t>
  </si>
  <si>
    <t>Analiza obciążeń treningowych zawodników w sezonie 2021/2022</t>
  </si>
  <si>
    <t>3-9.01</t>
  </si>
  <si>
    <t>Program szkolenia styczeń - maj 2022</t>
  </si>
  <si>
    <t>20-26.06</t>
  </si>
  <si>
    <t>22-29.08</t>
  </si>
  <si>
    <t>Analiza startów zawodników w sezonie 2021/2022</t>
  </si>
  <si>
    <t>badania, testy</t>
  </si>
  <si>
    <t>Nazzwisko i imię</t>
  </si>
  <si>
    <t>suma jednostek na lądzie</t>
  </si>
  <si>
    <t>ilość jednostek na lądzie (godz)</t>
  </si>
  <si>
    <t>Nazwisko</t>
  </si>
  <si>
    <t>Imię</t>
  </si>
  <si>
    <t>data urodzenia</t>
  </si>
  <si>
    <t>dystans główny</t>
  </si>
  <si>
    <t xml:space="preserve">Kowalski </t>
  </si>
  <si>
    <t>Jan</t>
  </si>
  <si>
    <t>Legia Warszawa</t>
  </si>
  <si>
    <t>Nowak Jan</t>
  </si>
  <si>
    <t>100 dowolnym</t>
  </si>
  <si>
    <t>adres mailowy</t>
  </si>
  <si>
    <t>telefon</t>
  </si>
  <si>
    <t>start główny 2022</t>
  </si>
  <si>
    <t>j.kowalski@onet.eu</t>
  </si>
  <si>
    <t>Mistrzostwa Europy Seniorów Rzym  2022</t>
  </si>
  <si>
    <t>j.nowak@onet.eu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</si>
</sst>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d/mm;@"/>
    <numFmt numFmtId="168" formatCode="0.000"/>
    <numFmt numFmtId="169" formatCode="#,##0.0"/>
    <numFmt numFmtId="170" formatCode="0.0;[Red]0.0"/>
    <numFmt numFmtId="171" formatCode="mmmm\ yy"/>
    <numFmt numFmtId="172" formatCode="0.000;[Red]0.000"/>
    <numFmt numFmtId="173" formatCode="m/d/yyyy"/>
    <numFmt numFmtId="174" formatCode="[$-415]dddd\,\ d\ mmmm\ yyyy"/>
    <numFmt numFmtId="175" formatCode="0;[Red]0"/>
    <numFmt numFmtId="176" formatCode="yy\-mm\-dd;@"/>
    <numFmt numFmtId="177" formatCode="[$-415]d\ mmmm\ yyyy;@"/>
  </numFmts>
  <fonts count="9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zcionka tekstu podstawowego"/>
      <family val="2"/>
    </font>
    <font>
      <b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46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zcionka tekstu podstawowego"/>
      <family val="2"/>
    </font>
    <font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0"/>
      <color indexed="57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1"/>
      <color indexed="8"/>
      <name val="Czcionka tekstu podstawowego"/>
      <family val="0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0"/>
    </font>
    <font>
      <sz val="9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zcionka tekstu podstawowego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zcionka tekstu podstawowego"/>
      <family val="0"/>
    </font>
    <font>
      <b/>
      <sz val="18"/>
      <color rgb="FFFF0000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2" fillId="0" borderId="0">
      <alignment/>
      <protection/>
    </xf>
    <xf numFmtId="0" fontId="71" fillId="27" borderId="1" applyNumberFormat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59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1" xfId="0" applyFont="1" applyBorder="1" applyAlignment="1">
      <alignment horizontal="center" vertical="center"/>
    </xf>
    <xf numFmtId="0" fontId="78" fillId="0" borderId="12" xfId="0" applyFont="1" applyBorder="1" applyAlignment="1">
      <alignment/>
    </xf>
    <xf numFmtId="0" fontId="78" fillId="0" borderId="13" xfId="0" applyFont="1" applyBorder="1" applyAlignment="1">
      <alignment/>
    </xf>
    <xf numFmtId="0" fontId="77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/>
    </xf>
    <xf numFmtId="166" fontId="79" fillId="0" borderId="12" xfId="0" applyNumberFormat="1" applyFont="1" applyBorder="1" applyAlignment="1">
      <alignment horizontal="center"/>
    </xf>
    <xf numFmtId="166" fontId="79" fillId="0" borderId="16" xfId="0" applyNumberFormat="1" applyFont="1" applyBorder="1" applyAlignment="1">
      <alignment horizontal="center"/>
    </xf>
    <xf numFmtId="166" fontId="79" fillId="0" borderId="13" xfId="0" applyNumberFormat="1" applyFont="1" applyBorder="1" applyAlignment="1">
      <alignment horizontal="center"/>
    </xf>
    <xf numFmtId="166" fontId="79" fillId="0" borderId="17" xfId="0" applyNumberFormat="1" applyFont="1" applyBorder="1" applyAlignment="1">
      <alignment horizontal="center"/>
    </xf>
    <xf numFmtId="0" fontId="77" fillId="0" borderId="13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9" fillId="0" borderId="19" xfId="0" applyNumberFormat="1" applyFont="1" applyBorder="1" applyAlignment="1">
      <alignment horizontal="center"/>
    </xf>
    <xf numFmtId="0" fontId="79" fillId="0" borderId="10" xfId="0" applyNumberFormat="1" applyFont="1" applyBorder="1" applyAlignment="1">
      <alignment horizontal="center"/>
    </xf>
    <xf numFmtId="0" fontId="79" fillId="0" borderId="20" xfId="0" applyNumberFormat="1" applyFont="1" applyBorder="1" applyAlignment="1">
      <alignment horizontal="center"/>
    </xf>
    <xf numFmtId="0" fontId="79" fillId="0" borderId="16" xfId="0" applyNumberFormat="1" applyFont="1" applyBorder="1" applyAlignment="1">
      <alignment horizontal="center"/>
    </xf>
    <xf numFmtId="0" fontId="79" fillId="0" borderId="21" xfId="0" applyNumberFormat="1" applyFont="1" applyBorder="1" applyAlignment="1">
      <alignment horizontal="center"/>
    </xf>
    <xf numFmtId="0" fontId="79" fillId="0" borderId="22" xfId="0" applyNumberFormat="1" applyFont="1" applyBorder="1" applyAlignment="1">
      <alignment horizontal="center"/>
    </xf>
    <xf numFmtId="0" fontId="79" fillId="0" borderId="23" xfId="0" applyNumberFormat="1" applyFont="1" applyBorder="1" applyAlignment="1">
      <alignment horizontal="center"/>
    </xf>
    <xf numFmtId="0" fontId="33" fillId="0" borderId="2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77" fillId="0" borderId="26" xfId="0" applyFont="1" applyBorder="1" applyAlignment="1">
      <alignment vertical="center"/>
    </xf>
    <xf numFmtId="0" fontId="77" fillId="0" borderId="27" xfId="0" applyFont="1" applyBorder="1" applyAlignment="1">
      <alignment vertical="center" wrapText="1"/>
    </xf>
    <xf numFmtId="0" fontId="77" fillId="0" borderId="28" xfId="0" applyFont="1" applyBorder="1" applyAlignment="1">
      <alignment wrapText="1"/>
    </xf>
    <xf numFmtId="0" fontId="33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4" fillId="0" borderId="22" xfId="0" applyFont="1" applyBorder="1" applyAlignment="1">
      <alignment vertical="center" wrapText="1"/>
    </xf>
    <xf numFmtId="0" fontId="33" fillId="33" borderId="22" xfId="0" applyFont="1" applyFill="1" applyBorder="1" applyAlignment="1">
      <alignment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3" fillId="33" borderId="29" xfId="0" applyFont="1" applyFill="1" applyBorder="1" applyAlignment="1">
      <alignment vertical="center" wrapText="1"/>
    </xf>
    <xf numFmtId="0" fontId="33" fillId="33" borderId="21" xfId="0" applyFont="1" applyFill="1" applyBorder="1" applyAlignment="1">
      <alignment vertical="center" wrapText="1"/>
    </xf>
    <xf numFmtId="0" fontId="33" fillId="33" borderId="29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0" fontId="2" fillId="0" borderId="0" xfId="52">
      <alignment/>
      <protection/>
    </xf>
    <xf numFmtId="4" fontId="2" fillId="0" borderId="0" xfId="52" applyNumberFormat="1" applyAlignment="1">
      <alignment horizontal="center"/>
      <protection/>
    </xf>
    <xf numFmtId="0" fontId="2" fillId="34" borderId="0" xfId="52" applyFill="1">
      <alignment/>
      <protection/>
    </xf>
    <xf numFmtId="0" fontId="2" fillId="35" borderId="0" xfId="52" applyFill="1">
      <alignment/>
      <protection/>
    </xf>
    <xf numFmtId="168" fontId="2" fillId="0" borderId="0" xfId="52" applyNumberFormat="1" applyAlignment="1">
      <alignment horizontal="right"/>
      <protection/>
    </xf>
    <xf numFmtId="2" fontId="2" fillId="0" borderId="0" xfId="52" applyNumberFormat="1" applyAlignment="1">
      <alignment horizontal="right"/>
      <protection/>
    </xf>
    <xf numFmtId="0" fontId="4" fillId="0" borderId="0" xfId="52" applyNumberFormat="1" applyFont="1" applyAlignment="1">
      <alignment horizontal="right"/>
      <protection/>
    </xf>
    <xf numFmtId="0" fontId="2" fillId="0" borderId="0" xfId="52" applyAlignment="1">
      <alignment horizontal="right"/>
      <protection/>
    </xf>
    <xf numFmtId="168" fontId="5" fillId="36" borderId="19" xfId="52" applyNumberFormat="1" applyFont="1" applyFill="1" applyBorder="1" applyAlignment="1">
      <alignment horizontal="right"/>
      <protection/>
    </xf>
    <xf numFmtId="0" fontId="6" fillId="0" borderId="31" xfId="52" applyFont="1" applyBorder="1" applyAlignment="1">
      <alignment horizontal="right"/>
      <protection/>
    </xf>
    <xf numFmtId="4" fontId="2" fillId="0" borderId="31" xfId="52" applyNumberFormat="1" applyBorder="1" applyAlignment="1">
      <alignment horizontal="center"/>
      <protection/>
    </xf>
    <xf numFmtId="0" fontId="2" fillId="0" borderId="31" xfId="52" applyBorder="1" applyAlignment="1">
      <alignment horizontal="right"/>
      <protection/>
    </xf>
    <xf numFmtId="0" fontId="2" fillId="0" borderId="32" xfId="52" applyBorder="1" applyAlignment="1">
      <alignment horizontal="right"/>
      <protection/>
    </xf>
    <xf numFmtId="168" fontId="5" fillId="36" borderId="33" xfId="52" applyNumberFormat="1" applyFont="1" applyFill="1" applyBorder="1" applyAlignment="1">
      <alignment horizontal="right"/>
      <protection/>
    </xf>
    <xf numFmtId="0" fontId="6" fillId="0" borderId="0" xfId="52" applyFont="1" applyBorder="1" applyAlignment="1">
      <alignment horizontal="right"/>
      <protection/>
    </xf>
    <xf numFmtId="4" fontId="2" fillId="0" borderId="0" xfId="52" applyNumberFormat="1" applyBorder="1" applyAlignment="1">
      <alignment horizontal="center"/>
      <protection/>
    </xf>
    <xf numFmtId="0" fontId="2" fillId="0" borderId="0" xfId="52" applyBorder="1" applyAlignment="1">
      <alignment horizontal="right"/>
      <protection/>
    </xf>
    <xf numFmtId="0" fontId="2" fillId="0" borderId="34" xfId="52" applyBorder="1" applyAlignment="1">
      <alignment horizontal="right"/>
      <protection/>
    </xf>
    <xf numFmtId="168" fontId="2" fillId="0" borderId="0" xfId="52" applyNumberFormat="1" applyBorder="1" applyAlignment="1">
      <alignment horizontal="right"/>
      <protection/>
    </xf>
    <xf numFmtId="47" fontId="2" fillId="0" borderId="34" xfId="52" applyNumberFormat="1" applyFont="1" applyBorder="1" applyAlignment="1">
      <alignment horizontal="right"/>
      <protection/>
    </xf>
    <xf numFmtId="0" fontId="5" fillId="0" borderId="33" xfId="52" applyFont="1" applyBorder="1" applyAlignment="1">
      <alignment horizontal="right"/>
      <protection/>
    </xf>
    <xf numFmtId="0" fontId="5" fillId="0" borderId="0" xfId="52" applyFont="1" applyBorder="1" applyAlignment="1">
      <alignment horizontal="right"/>
      <protection/>
    </xf>
    <xf numFmtId="0" fontId="5" fillId="0" borderId="0" xfId="52" applyFont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0" borderId="34" xfId="52" applyFont="1" applyBorder="1" applyAlignment="1">
      <alignment horizontal="left"/>
      <protection/>
    </xf>
    <xf numFmtId="0" fontId="2" fillId="0" borderId="33" xfId="52" applyBorder="1" applyAlignment="1">
      <alignment horizontal="right"/>
      <protection/>
    </xf>
    <xf numFmtId="0" fontId="2" fillId="0" borderId="0" xfId="52" applyBorder="1" applyAlignment="1">
      <alignment horizontal="left"/>
      <protection/>
    </xf>
    <xf numFmtId="0" fontId="4" fillId="0" borderId="0" xfId="52" applyNumberFormat="1" applyFont="1" applyBorder="1" applyAlignment="1">
      <alignment horizontal="right"/>
      <protection/>
    </xf>
    <xf numFmtId="0" fontId="2" fillId="0" borderId="33" xfId="52" applyBorder="1">
      <alignment/>
      <protection/>
    </xf>
    <xf numFmtId="0" fontId="2" fillId="0" borderId="34" xfId="52" applyBorder="1">
      <alignment/>
      <protection/>
    </xf>
    <xf numFmtId="0" fontId="2" fillId="0" borderId="35" xfId="52" applyBorder="1">
      <alignment/>
      <protection/>
    </xf>
    <xf numFmtId="0" fontId="2" fillId="0" borderId="36" xfId="52" applyBorder="1">
      <alignment/>
      <protection/>
    </xf>
    <xf numFmtId="4" fontId="2" fillId="0" borderId="36" xfId="52" applyNumberFormat="1" applyBorder="1" applyAlignment="1">
      <alignment horizontal="center"/>
      <protection/>
    </xf>
    <xf numFmtId="0" fontId="2" fillId="0" borderId="36" xfId="52" applyBorder="1" applyAlignment="1">
      <alignment horizontal="right"/>
      <protection/>
    </xf>
    <xf numFmtId="0" fontId="2" fillId="0" borderId="37" xfId="52" applyBorder="1">
      <alignment/>
      <protection/>
    </xf>
    <xf numFmtId="0" fontId="80" fillId="0" borderId="38" xfId="0" applyFont="1" applyBorder="1" applyAlignment="1">
      <alignment horizontal="center"/>
    </xf>
    <xf numFmtId="0" fontId="2" fillId="0" borderId="0" xfId="52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81" fillId="0" borderId="0" xfId="0" applyFont="1" applyAlignment="1">
      <alignment/>
    </xf>
    <xf numFmtId="0" fontId="77" fillId="0" borderId="0" xfId="0" applyFont="1" applyAlignment="1">
      <alignment/>
    </xf>
    <xf numFmtId="0" fontId="2" fillId="36" borderId="0" xfId="52" applyFill="1">
      <alignment/>
      <protection/>
    </xf>
    <xf numFmtId="47" fontId="7" fillId="36" borderId="0" xfId="52" applyNumberFormat="1" applyFont="1" applyFill="1" applyBorder="1" applyAlignment="1">
      <alignment horizontal="center"/>
      <protection/>
    </xf>
    <xf numFmtId="47" fontId="7" fillId="36" borderId="31" xfId="52" applyNumberFormat="1" applyFont="1" applyFill="1" applyBorder="1" applyAlignment="1">
      <alignment horizontal="center"/>
      <protection/>
    </xf>
    <xf numFmtId="0" fontId="59" fillId="0" borderId="39" xfId="0" applyFont="1" applyBorder="1" applyAlignment="1">
      <alignment/>
    </xf>
    <xf numFmtId="0" fontId="59" fillId="0" borderId="40" xfId="0" applyFont="1" applyBorder="1" applyAlignment="1">
      <alignment/>
    </xf>
    <xf numFmtId="166" fontId="59" fillId="0" borderId="23" xfId="0" applyNumberFormat="1" applyFont="1" applyBorder="1" applyAlignment="1">
      <alignment horizontal="center"/>
    </xf>
    <xf numFmtId="16" fontId="59" fillId="0" borderId="39" xfId="0" applyNumberFormat="1" applyFont="1" applyBorder="1" applyAlignment="1">
      <alignment/>
    </xf>
    <xf numFmtId="0" fontId="59" fillId="0" borderId="39" xfId="0" applyFont="1" applyBorder="1" applyAlignment="1">
      <alignment horizontal="center"/>
    </xf>
    <xf numFmtId="169" fontId="59" fillId="0" borderId="21" xfId="0" applyNumberFormat="1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41" xfId="0" applyFont="1" applyBorder="1" applyAlignment="1">
      <alignment/>
    </xf>
    <xf numFmtId="166" fontId="59" fillId="0" borderId="42" xfId="0" applyNumberFormat="1" applyFont="1" applyBorder="1" applyAlignment="1">
      <alignment horizontal="center"/>
    </xf>
    <xf numFmtId="0" fontId="59" fillId="0" borderId="43" xfId="0" applyFont="1" applyBorder="1" applyAlignment="1">
      <alignment/>
    </xf>
    <xf numFmtId="0" fontId="59" fillId="0" borderId="44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/>
    </xf>
    <xf numFmtId="0" fontId="59" fillId="0" borderId="46" xfId="0" applyFont="1" applyBorder="1" applyAlignment="1">
      <alignment/>
    </xf>
    <xf numFmtId="169" fontId="59" fillId="0" borderId="24" xfId="0" applyNumberFormat="1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169" fontId="59" fillId="0" borderId="25" xfId="0" applyNumberFormat="1" applyFont="1" applyBorder="1" applyAlignment="1">
      <alignment horizontal="center"/>
    </xf>
    <xf numFmtId="0" fontId="59" fillId="0" borderId="47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59" fillId="35" borderId="0" xfId="0" applyFont="1" applyFill="1" applyAlignment="1">
      <alignment/>
    </xf>
    <xf numFmtId="166" fontId="41" fillId="37" borderId="0" xfId="0" applyNumberFormat="1" applyFont="1" applyFill="1" applyAlignment="1">
      <alignment/>
    </xf>
    <xf numFmtId="0" fontId="59" fillId="36" borderId="0" xfId="0" applyFont="1" applyFill="1" applyAlignment="1">
      <alignment/>
    </xf>
    <xf numFmtId="0" fontId="59" fillId="35" borderId="51" xfId="0" applyFont="1" applyFill="1" applyBorder="1" applyAlignment="1">
      <alignment horizontal="center" vertical="center" wrapText="1"/>
    </xf>
    <xf numFmtId="0" fontId="59" fillId="35" borderId="52" xfId="0" applyFont="1" applyFill="1" applyBorder="1" applyAlignment="1">
      <alignment horizontal="center" vertical="center" wrapText="1"/>
    </xf>
    <xf numFmtId="0" fontId="79" fillId="35" borderId="43" xfId="0" applyFont="1" applyFill="1" applyBorder="1" applyAlignment="1">
      <alignment horizontal="center" vertical="center" wrapText="1"/>
    </xf>
    <xf numFmtId="166" fontId="42" fillId="35" borderId="53" xfId="0" applyNumberFormat="1" applyFont="1" applyFill="1" applyBorder="1" applyAlignment="1">
      <alignment horizontal="center" vertical="center" wrapText="1"/>
    </xf>
    <xf numFmtId="166" fontId="42" fillId="35" borderId="54" xfId="0" applyNumberFormat="1" applyFont="1" applyFill="1" applyBorder="1" applyAlignment="1">
      <alignment horizontal="center" vertical="center" wrapText="1"/>
    </xf>
    <xf numFmtId="166" fontId="42" fillId="35" borderId="55" xfId="0" applyNumberFormat="1" applyFont="1" applyFill="1" applyBorder="1" applyAlignment="1">
      <alignment horizontal="center" vertical="center" wrapText="1"/>
    </xf>
    <xf numFmtId="166" fontId="42" fillId="35" borderId="42" xfId="0" applyNumberFormat="1" applyFont="1" applyFill="1" applyBorder="1" applyAlignment="1">
      <alignment horizontal="center" vertical="center" wrapText="1"/>
    </xf>
    <xf numFmtId="166" fontId="42" fillId="35" borderId="38" xfId="0" applyNumberFormat="1" applyFont="1" applyFill="1" applyBorder="1" applyAlignment="1">
      <alignment horizontal="center" vertical="center" wrapText="1"/>
    </xf>
    <xf numFmtId="0" fontId="59" fillId="35" borderId="56" xfId="0" applyFont="1" applyFill="1" applyBorder="1" applyAlignment="1">
      <alignment horizontal="center" vertical="center" wrapText="1"/>
    </xf>
    <xf numFmtId="0" fontId="59" fillId="38" borderId="54" xfId="0" applyFont="1" applyFill="1" applyBorder="1" applyAlignment="1" applyProtection="1">
      <alignment/>
      <protection locked="0"/>
    </xf>
    <xf numFmtId="0" fontId="41" fillId="38" borderId="53" xfId="0" applyFont="1" applyFill="1" applyBorder="1" applyAlignment="1" applyProtection="1">
      <alignment horizontal="center" vertical="center" wrapText="1"/>
      <protection locked="0"/>
    </xf>
    <xf numFmtId="2" fontId="59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59" fillId="38" borderId="55" xfId="0" applyFont="1" applyFill="1" applyBorder="1" applyAlignment="1" applyProtection="1">
      <alignment horizontal="center" vertical="center" wrapText="1"/>
      <protection locked="0"/>
    </xf>
    <xf numFmtId="0" fontId="59" fillId="38" borderId="57" xfId="0" applyFont="1" applyFill="1" applyBorder="1" applyAlignment="1" applyProtection="1">
      <alignment vertical="center" wrapText="1"/>
      <protection locked="0"/>
    </xf>
    <xf numFmtId="0" fontId="43" fillId="35" borderId="26" xfId="0" applyNumberFormat="1" applyFont="1" applyFill="1" applyBorder="1" applyAlignment="1">
      <alignment horizontal="center" vertical="center" wrapText="1"/>
    </xf>
    <xf numFmtId="0" fontId="43" fillId="35" borderId="15" xfId="0" applyNumberFormat="1" applyFont="1" applyFill="1" applyBorder="1" applyAlignment="1">
      <alignment horizontal="center" vertical="center" wrapText="1"/>
    </xf>
    <xf numFmtId="0" fontId="43" fillId="35" borderId="27" xfId="0" applyNumberFormat="1" applyFont="1" applyFill="1" applyBorder="1" applyAlignment="1">
      <alignment horizontal="center" vertical="center" wrapText="1"/>
    </xf>
    <xf numFmtId="0" fontId="43" fillId="35" borderId="12" xfId="0" applyNumberFormat="1" applyFont="1" applyFill="1" applyBorder="1" applyAlignment="1">
      <alignment horizontal="center" vertical="center" wrapText="1"/>
    </xf>
    <xf numFmtId="0" fontId="43" fillId="35" borderId="58" xfId="0" applyNumberFormat="1" applyFont="1" applyFill="1" applyBorder="1" applyAlignment="1">
      <alignment horizontal="center" vertical="center" wrapText="1"/>
    </xf>
    <xf numFmtId="0" fontId="43" fillId="35" borderId="59" xfId="0" applyNumberFormat="1" applyFont="1" applyFill="1" applyBorder="1" applyAlignment="1">
      <alignment horizontal="center" vertical="center" wrapText="1"/>
    </xf>
    <xf numFmtId="0" fontId="43" fillId="35" borderId="60" xfId="0" applyNumberFormat="1" applyFont="1" applyFill="1" applyBorder="1" applyAlignment="1">
      <alignment horizontal="center" vertical="center" wrapText="1"/>
    </xf>
    <xf numFmtId="166" fontId="42" fillId="35" borderId="61" xfId="0" applyNumberFormat="1" applyFont="1" applyFill="1" applyBorder="1" applyAlignment="1">
      <alignment horizontal="center" vertical="center" wrapText="1"/>
    </xf>
    <xf numFmtId="166" fontId="42" fillId="35" borderId="57" xfId="0" applyNumberFormat="1" applyFont="1" applyFill="1" applyBorder="1" applyAlignment="1">
      <alignment horizontal="center" vertical="center" wrapText="1"/>
    </xf>
    <xf numFmtId="0" fontId="33" fillId="38" borderId="42" xfId="0" applyFont="1" applyFill="1" applyBorder="1" applyAlignment="1" applyProtection="1">
      <alignment horizontal="center" vertical="center" wrapText="1" shrinkToFit="1"/>
      <protection locked="0"/>
    </xf>
    <xf numFmtId="0" fontId="41" fillId="38" borderId="59" xfId="0" applyFont="1" applyFill="1" applyBorder="1" applyAlignment="1" applyProtection="1">
      <alignment horizontal="center" vertical="center" wrapText="1" shrinkToFit="1"/>
      <protection locked="0"/>
    </xf>
    <xf numFmtId="0" fontId="33" fillId="38" borderId="27" xfId="0" applyFont="1" applyFill="1" applyBorder="1" applyAlignment="1" applyProtection="1">
      <alignment horizontal="center" vertical="center" wrapText="1" shrinkToFit="1"/>
      <protection locked="0"/>
    </xf>
    <xf numFmtId="0" fontId="37" fillId="38" borderId="60" xfId="0" applyFont="1" applyFill="1" applyBorder="1" applyAlignment="1" applyProtection="1">
      <alignment horizontal="center" vertical="center" wrapText="1" shrinkToFit="1"/>
      <protection locked="0"/>
    </xf>
    <xf numFmtId="0" fontId="41" fillId="38" borderId="38" xfId="0" applyFont="1" applyFill="1" applyBorder="1" applyAlignment="1" applyProtection="1">
      <alignment horizontal="center" vertical="center" wrapText="1"/>
      <protection locked="0"/>
    </xf>
    <xf numFmtId="0" fontId="33" fillId="38" borderId="54" xfId="0" applyFont="1" applyFill="1" applyBorder="1" applyAlignment="1" applyProtection="1">
      <alignment horizontal="center" vertical="center" wrapText="1"/>
      <protection locked="0"/>
    </xf>
    <xf numFmtId="0" fontId="44" fillId="0" borderId="55" xfId="0" applyFont="1" applyFill="1" applyBorder="1" applyAlignment="1" applyProtection="1">
      <alignment horizontal="center" vertical="center" wrapText="1"/>
      <protection locked="0"/>
    </xf>
    <xf numFmtId="0" fontId="44" fillId="0" borderId="42" xfId="0" applyFont="1" applyFill="1" applyBorder="1" applyAlignment="1" applyProtection="1">
      <alignment vertical="center" wrapText="1"/>
      <protection locked="0"/>
    </xf>
    <xf numFmtId="0" fontId="44" fillId="0" borderId="55" xfId="0" applyFont="1" applyFill="1" applyBorder="1" applyAlignment="1" applyProtection="1">
      <alignment vertical="center" wrapText="1"/>
      <protection locked="0"/>
    </xf>
    <xf numFmtId="0" fontId="44" fillId="0" borderId="57" xfId="0" applyFont="1" applyFill="1" applyBorder="1" applyAlignment="1" applyProtection="1">
      <alignment vertical="center" wrapText="1"/>
      <protection locked="0"/>
    </xf>
    <xf numFmtId="0" fontId="59" fillId="0" borderId="62" xfId="0" applyFont="1" applyFill="1" applyBorder="1" applyAlignment="1" applyProtection="1">
      <alignment horizontal="center" vertical="center" wrapText="1"/>
      <protection locked="0"/>
    </xf>
    <xf numFmtId="0" fontId="59" fillId="0" borderId="12" xfId="0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0" fontId="59" fillId="0" borderId="24" xfId="0" applyFont="1" applyFill="1" applyBorder="1" applyAlignment="1" applyProtection="1">
      <alignment horizontal="center" vertical="center" wrapText="1"/>
      <protection locked="0"/>
    </xf>
    <xf numFmtId="0" fontId="59" fillId="0" borderId="22" xfId="0" applyFont="1" applyFill="1" applyBorder="1" applyAlignment="1" applyProtection="1">
      <alignment horizontal="center" vertical="center" wrapText="1"/>
      <protection locked="0"/>
    </xf>
    <xf numFmtId="0" fontId="59" fillId="0" borderId="25" xfId="0" applyFont="1" applyFill="1" applyBorder="1" applyAlignment="1" applyProtection="1">
      <alignment horizontal="center" vertical="center" wrapText="1"/>
      <protection locked="0"/>
    </xf>
    <xf numFmtId="0" fontId="59" fillId="0" borderId="13" xfId="0" applyFont="1" applyFill="1" applyBorder="1" applyAlignment="1" applyProtection="1">
      <alignment horizontal="center" vertical="center" wrapText="1"/>
      <protection locked="0"/>
    </xf>
    <xf numFmtId="0" fontId="59" fillId="0" borderId="63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/>
      <protection locked="0"/>
    </xf>
    <xf numFmtId="0" fontId="59" fillId="0" borderId="32" xfId="0" applyFont="1" applyBorder="1" applyAlignment="1" applyProtection="1">
      <alignment/>
      <protection locked="0"/>
    </xf>
    <xf numFmtId="0" fontId="59" fillId="0" borderId="16" xfId="0" applyFont="1" applyBorder="1" applyAlignment="1" applyProtection="1">
      <alignment/>
      <protection locked="0"/>
    </xf>
    <xf numFmtId="0" fontId="59" fillId="0" borderId="29" xfId="0" applyFont="1" applyFill="1" applyBorder="1" applyAlignment="1" applyProtection="1">
      <alignment horizontal="center" vertical="center" wrapText="1"/>
      <protection locked="0"/>
    </xf>
    <xf numFmtId="0" fontId="59" fillId="0" borderId="22" xfId="0" applyFont="1" applyBorder="1" applyAlignment="1" applyProtection="1">
      <alignment/>
      <protection locked="0"/>
    </xf>
    <xf numFmtId="0" fontId="59" fillId="0" borderId="29" xfId="0" applyFont="1" applyBorder="1" applyAlignment="1" applyProtection="1">
      <alignment/>
      <protection locked="0"/>
    </xf>
    <xf numFmtId="0" fontId="59" fillId="0" borderId="23" xfId="0" applyFont="1" applyBorder="1" applyAlignment="1" applyProtection="1">
      <alignment/>
      <protection locked="0"/>
    </xf>
    <xf numFmtId="0" fontId="59" fillId="0" borderId="30" xfId="0" applyFont="1" applyFill="1" applyBorder="1" applyAlignment="1" applyProtection="1">
      <alignment horizontal="center" vertical="center" wrapText="1"/>
      <protection locked="0"/>
    </xf>
    <xf numFmtId="0" fontId="59" fillId="0" borderId="13" xfId="0" applyFont="1" applyBorder="1" applyAlignment="1" applyProtection="1">
      <alignment/>
      <protection locked="0"/>
    </xf>
    <xf numFmtId="0" fontId="59" fillId="0" borderId="30" xfId="0" applyFont="1" applyBorder="1" applyAlignment="1" applyProtection="1">
      <alignment/>
      <protection locked="0"/>
    </xf>
    <xf numFmtId="0" fontId="59" fillId="0" borderId="17" xfId="0" applyFont="1" applyBorder="1" applyAlignment="1" applyProtection="1">
      <alignment/>
      <protection locked="0"/>
    </xf>
    <xf numFmtId="0" fontId="82" fillId="0" borderId="0" xfId="0" applyFont="1" applyAlignment="1">
      <alignment/>
    </xf>
    <xf numFmtId="0" fontId="47" fillId="33" borderId="38" xfId="0" applyFont="1" applyFill="1" applyBorder="1" applyAlignment="1">
      <alignment vertical="center" wrapText="1"/>
    </xf>
    <xf numFmtId="0" fontId="47" fillId="33" borderId="61" xfId="0" applyFont="1" applyFill="1" applyBorder="1" applyAlignment="1">
      <alignment vertical="center" wrapText="1"/>
    </xf>
    <xf numFmtId="0" fontId="59" fillId="35" borderId="44" xfId="0" applyFont="1" applyFill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3" fillId="35" borderId="28" xfId="0" applyNumberFormat="1" applyFont="1" applyFill="1" applyBorder="1" applyAlignment="1">
      <alignment horizontal="center" vertical="center" wrapText="1"/>
    </xf>
    <xf numFmtId="0" fontId="42" fillId="35" borderId="38" xfId="0" applyNumberFormat="1" applyFont="1" applyFill="1" applyBorder="1" applyAlignment="1">
      <alignment horizontal="center" vertical="center" wrapText="1"/>
    </xf>
    <xf numFmtId="0" fontId="83" fillId="35" borderId="54" xfId="0" applyFont="1" applyFill="1" applyBorder="1" applyAlignment="1">
      <alignment horizontal="center" vertical="center"/>
    </xf>
    <xf numFmtId="0" fontId="83" fillId="35" borderId="55" xfId="0" applyFont="1" applyFill="1" applyBorder="1" applyAlignment="1">
      <alignment horizontal="center" vertical="center"/>
    </xf>
    <xf numFmtId="0" fontId="83" fillId="35" borderId="28" xfId="0" applyFont="1" applyFill="1" applyBorder="1" applyAlignment="1">
      <alignment horizontal="center" vertical="center"/>
    </xf>
    <xf numFmtId="0" fontId="44" fillId="0" borderId="53" xfId="0" applyFont="1" applyFill="1" applyBorder="1" applyAlignment="1" applyProtection="1">
      <alignment horizontal="center" vertical="center" wrapText="1"/>
      <protection locked="0"/>
    </xf>
    <xf numFmtId="0" fontId="59" fillId="0" borderId="54" xfId="0" applyFont="1" applyBorder="1" applyAlignment="1" applyProtection="1">
      <alignment/>
      <protection locked="0"/>
    </xf>
    <xf numFmtId="0" fontId="59" fillId="0" borderId="55" xfId="0" applyFont="1" applyBorder="1" applyAlignment="1" applyProtection="1">
      <alignment/>
      <protection locked="0"/>
    </xf>
    <xf numFmtId="0" fontId="44" fillId="0" borderId="54" xfId="0" applyFont="1" applyFill="1" applyBorder="1" applyAlignment="1" applyProtection="1">
      <alignment horizontal="center" vertical="center" wrapText="1"/>
      <protection locked="0"/>
    </xf>
    <xf numFmtId="0" fontId="44" fillId="0" borderId="54" xfId="0" applyFont="1" applyFill="1" applyBorder="1" applyAlignment="1" applyProtection="1">
      <alignment vertical="center" wrapText="1"/>
      <protection locked="0"/>
    </xf>
    <xf numFmtId="172" fontId="33" fillId="0" borderId="64" xfId="0" applyNumberFormat="1" applyFont="1" applyFill="1" applyBorder="1" applyAlignment="1" applyProtection="1">
      <alignment vertical="center" wrapText="1"/>
      <protection locked="0"/>
    </xf>
    <xf numFmtId="172" fontId="33" fillId="0" borderId="65" xfId="0" applyNumberFormat="1" applyFont="1" applyFill="1" applyBorder="1" applyAlignment="1" applyProtection="1">
      <alignment vertical="center" wrapText="1"/>
      <protection locked="0"/>
    </xf>
    <xf numFmtId="172" fontId="49" fillId="0" borderId="66" xfId="0" applyNumberFormat="1" applyFont="1" applyFill="1" applyBorder="1" applyAlignment="1" applyProtection="1">
      <alignment vertical="center" wrapText="1"/>
      <protection locked="0"/>
    </xf>
    <xf numFmtId="172" fontId="37" fillId="0" borderId="67" xfId="0" applyNumberFormat="1" applyFont="1" applyFill="1" applyBorder="1" applyAlignment="1" applyProtection="1">
      <alignment horizontal="center" vertical="center" wrapText="1"/>
      <protection locked="0"/>
    </xf>
    <xf numFmtId="172" fontId="33" fillId="0" borderId="47" xfId="0" applyNumberFormat="1" applyFont="1" applyFill="1" applyBorder="1" applyAlignment="1" applyProtection="1">
      <alignment vertical="center" wrapText="1"/>
      <protection locked="0"/>
    </xf>
    <xf numFmtId="172" fontId="33" fillId="0" borderId="68" xfId="0" applyNumberFormat="1" applyFont="1" applyFill="1" applyBorder="1" applyAlignment="1" applyProtection="1">
      <alignment vertical="center" wrapText="1"/>
      <protection locked="0"/>
    </xf>
    <xf numFmtId="172" fontId="33" fillId="0" borderId="66" xfId="0" applyNumberFormat="1" applyFont="1" applyFill="1" applyBorder="1" applyAlignment="1" applyProtection="1">
      <alignment vertical="center" wrapText="1"/>
      <protection locked="0"/>
    </xf>
    <xf numFmtId="172" fontId="33" fillId="0" borderId="69" xfId="0" applyNumberFormat="1" applyFont="1" applyFill="1" applyBorder="1" applyAlignment="1" applyProtection="1">
      <alignment vertical="center" wrapText="1"/>
      <protection locked="0"/>
    </xf>
    <xf numFmtId="172" fontId="33" fillId="0" borderId="70" xfId="0" applyNumberFormat="1" applyFont="1" applyFill="1" applyBorder="1" applyAlignment="1" applyProtection="1">
      <alignment vertical="center" wrapText="1"/>
      <protection locked="0"/>
    </xf>
    <xf numFmtId="0" fontId="43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43" xfId="0" applyFont="1" applyBorder="1" applyAlignment="1" applyProtection="1">
      <alignment horizontal="center" vertical="center" wrapText="1"/>
      <protection locked="0"/>
    </xf>
    <xf numFmtId="170" fontId="42" fillId="0" borderId="57" xfId="0" applyNumberFormat="1" applyFont="1" applyFill="1" applyBorder="1" applyAlignment="1" applyProtection="1">
      <alignment horizontal="center" vertical="center" wrapText="1"/>
      <protection locked="0"/>
    </xf>
    <xf numFmtId="170" fontId="42" fillId="0" borderId="38" xfId="0" applyNumberFormat="1" applyFont="1" applyFill="1" applyBorder="1" applyAlignment="1" applyProtection="1">
      <alignment horizontal="center" vertical="center" wrapText="1"/>
      <protection locked="0"/>
    </xf>
    <xf numFmtId="170" fontId="42" fillId="0" borderId="54" xfId="0" applyNumberFormat="1" applyFont="1" applyFill="1" applyBorder="1" applyAlignment="1" applyProtection="1">
      <alignment horizontal="center" vertical="center" wrapText="1"/>
      <protection locked="0"/>
    </xf>
    <xf numFmtId="170" fontId="42" fillId="0" borderId="61" xfId="0" applyNumberFormat="1" applyFont="1" applyFill="1" applyBorder="1" applyAlignment="1" applyProtection="1">
      <alignment horizontal="center" vertical="center" wrapText="1"/>
      <protection locked="0"/>
    </xf>
    <xf numFmtId="170" fontId="42" fillId="0" borderId="53" xfId="0" applyNumberFormat="1" applyFont="1" applyFill="1" applyBorder="1" applyAlignment="1" applyProtection="1">
      <alignment horizontal="center" vertical="center" wrapText="1"/>
      <protection locked="0"/>
    </xf>
    <xf numFmtId="170" fontId="42" fillId="0" borderId="55" xfId="0" applyNumberFormat="1" applyFont="1" applyFill="1" applyBorder="1" applyAlignment="1" applyProtection="1">
      <alignment horizontal="center" vertical="center" wrapText="1"/>
      <protection locked="0"/>
    </xf>
    <xf numFmtId="170" fontId="42" fillId="0" borderId="42" xfId="0" applyNumberFormat="1" applyFont="1" applyFill="1" applyBorder="1" applyAlignment="1" applyProtection="1">
      <alignment horizontal="center" vertical="center" wrapText="1"/>
      <protection locked="0"/>
    </xf>
    <xf numFmtId="169" fontId="42" fillId="35" borderId="38" xfId="0" applyNumberFormat="1" applyFont="1" applyFill="1" applyBorder="1" applyAlignment="1">
      <alignment horizontal="center" vertical="center" wrapText="1"/>
    </xf>
    <xf numFmtId="169" fontId="83" fillId="35" borderId="54" xfId="0" applyNumberFormat="1" applyFont="1" applyFill="1" applyBorder="1" applyAlignment="1">
      <alignment horizontal="center" vertical="center"/>
    </xf>
    <xf numFmtId="0" fontId="59" fillId="38" borderId="61" xfId="0" applyFont="1" applyFill="1" applyBorder="1" applyAlignment="1" applyProtection="1">
      <alignment vertical="center" wrapText="1"/>
      <protection locked="0"/>
    </xf>
    <xf numFmtId="0" fontId="33" fillId="38" borderId="54" xfId="0" applyFont="1" applyFill="1" applyBorder="1" applyAlignment="1" applyProtection="1">
      <alignment horizontal="center" vertical="center" wrapText="1" shrinkToFit="1"/>
      <protection locked="0"/>
    </xf>
    <xf numFmtId="0" fontId="41" fillId="38" borderId="27" xfId="0" applyFont="1" applyFill="1" applyBorder="1" applyAlignment="1" applyProtection="1">
      <alignment horizontal="center" vertical="center" wrapText="1"/>
      <protection locked="0"/>
    </xf>
    <xf numFmtId="0" fontId="41" fillId="38" borderId="42" xfId="0" applyFont="1" applyFill="1" applyBorder="1" applyAlignment="1" applyProtection="1">
      <alignment horizontal="center" vertical="center" wrapText="1"/>
      <protection locked="0"/>
    </xf>
    <xf numFmtId="0" fontId="59" fillId="0" borderId="57" xfId="0" applyFont="1" applyBorder="1" applyAlignment="1" applyProtection="1">
      <alignment/>
      <protection locked="0"/>
    </xf>
    <xf numFmtId="0" fontId="44" fillId="0" borderId="42" xfId="0" applyFont="1" applyFill="1" applyBorder="1" applyAlignment="1" applyProtection="1">
      <alignment horizontal="center" vertical="center" wrapText="1"/>
      <protection locked="0"/>
    </xf>
    <xf numFmtId="0" fontId="41" fillId="38" borderId="61" xfId="0" applyFont="1" applyFill="1" applyBorder="1" applyAlignment="1" applyProtection="1">
      <alignment horizontal="center" vertical="center" wrapText="1"/>
      <protection locked="0"/>
    </xf>
    <xf numFmtId="0" fontId="59" fillId="0" borderId="52" xfId="0" applyFont="1" applyBorder="1" applyAlignment="1" applyProtection="1">
      <alignment horizontal="center" vertical="center" wrapText="1"/>
      <protection locked="0"/>
    </xf>
    <xf numFmtId="0" fontId="59" fillId="0" borderId="56" xfId="0" applyFont="1" applyBorder="1" applyAlignment="1" applyProtection="1">
      <alignment horizontal="center" vertical="center" wrapText="1"/>
      <protection/>
    </xf>
    <xf numFmtId="0" fontId="59" fillId="0" borderId="44" xfId="0" applyFont="1" applyBorder="1" applyAlignment="1" applyProtection="1">
      <alignment horizontal="center" vertical="center" wrapText="1"/>
      <protection/>
    </xf>
    <xf numFmtId="0" fontId="59" fillId="0" borderId="52" xfId="0" applyFont="1" applyBorder="1" applyAlignment="1" applyProtection="1">
      <alignment horizontal="center" vertical="center" wrapText="1"/>
      <protection/>
    </xf>
    <xf numFmtId="0" fontId="50" fillId="0" borderId="43" xfId="0" applyFont="1" applyBorder="1" applyAlignment="1" applyProtection="1">
      <alignment horizontal="center" vertical="center" wrapText="1"/>
      <protection/>
    </xf>
    <xf numFmtId="0" fontId="59" fillId="0" borderId="43" xfId="0" applyFont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center" vertical="center" wrapText="1"/>
      <protection/>
    </xf>
    <xf numFmtId="0" fontId="33" fillId="0" borderId="27" xfId="0" applyFont="1" applyFill="1" applyBorder="1" applyAlignment="1" applyProtection="1">
      <alignment horizontal="center" vertical="center" wrapText="1"/>
      <protection/>
    </xf>
    <xf numFmtId="0" fontId="59" fillId="38" borderId="57" xfId="0" applyFont="1" applyFill="1" applyBorder="1" applyAlignment="1" applyProtection="1">
      <alignment/>
      <protection locked="0"/>
    </xf>
    <xf numFmtId="0" fontId="41" fillId="38" borderId="54" xfId="0" applyFont="1" applyFill="1" applyBorder="1" applyAlignment="1" applyProtection="1">
      <alignment horizontal="center" vertical="center" textRotation="90" wrapText="1"/>
      <protection locked="0"/>
    </xf>
    <xf numFmtId="49" fontId="44" fillId="0" borderId="15" xfId="0" applyNumberFormat="1" applyFont="1" applyBorder="1" applyAlignment="1" applyProtection="1">
      <alignment horizontal="center" vertical="center" wrapText="1"/>
      <protection/>
    </xf>
    <xf numFmtId="0" fontId="59" fillId="0" borderId="38" xfId="0" applyFont="1" applyBorder="1" applyAlignment="1" applyProtection="1">
      <alignment/>
      <protection locked="0"/>
    </xf>
    <xf numFmtId="169" fontId="83" fillId="35" borderId="55" xfId="0" applyNumberFormat="1" applyFont="1" applyFill="1" applyBorder="1" applyAlignment="1">
      <alignment horizontal="center" vertical="center"/>
    </xf>
    <xf numFmtId="49" fontId="44" fillId="0" borderId="71" xfId="0" applyNumberFormat="1" applyFont="1" applyBorder="1" applyAlignment="1" applyProtection="1">
      <alignment horizontal="center" vertical="center" wrapText="1"/>
      <protection/>
    </xf>
    <xf numFmtId="169" fontId="72" fillId="0" borderId="53" xfId="0" applyNumberFormat="1" applyFont="1" applyBorder="1" applyAlignment="1">
      <alignment horizontal="center" vertical="center"/>
    </xf>
    <xf numFmtId="0" fontId="72" fillId="0" borderId="38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38" borderId="60" xfId="0" applyFont="1" applyFill="1" applyBorder="1" applyAlignment="1" applyProtection="1">
      <alignment horizontal="center" vertical="center" wrapText="1" shrinkToFit="1"/>
      <protection locked="0"/>
    </xf>
    <xf numFmtId="0" fontId="37" fillId="0" borderId="22" xfId="0" applyFont="1" applyBorder="1" applyAlignment="1">
      <alignment horizontal="center" vertical="center" wrapText="1"/>
    </xf>
    <xf numFmtId="0" fontId="81" fillId="0" borderId="0" xfId="0" applyFont="1" applyBorder="1" applyAlignment="1">
      <alignment wrapText="1"/>
    </xf>
    <xf numFmtId="0" fontId="2" fillId="0" borderId="0" xfId="52" applyFont="1" applyAlignment="1">
      <alignment horizontal="left"/>
      <protection/>
    </xf>
    <xf numFmtId="47" fontId="2" fillId="0" borderId="22" xfId="52" applyNumberFormat="1" applyFont="1" applyBorder="1" applyAlignment="1">
      <alignment horizontal="right"/>
      <protection/>
    </xf>
    <xf numFmtId="0" fontId="3" fillId="35" borderId="22" xfId="52" applyNumberFormat="1" applyFont="1" applyFill="1" applyBorder="1" applyAlignment="1">
      <alignment horizontal="center"/>
      <protection/>
    </xf>
    <xf numFmtId="168" fontId="2" fillId="0" borderId="22" xfId="52" applyNumberFormat="1" applyBorder="1" applyAlignment="1">
      <alignment horizontal="right"/>
      <protection/>
    </xf>
    <xf numFmtId="0" fontId="2" fillId="34" borderId="22" xfId="52" applyNumberFormat="1" applyFont="1" applyFill="1" applyBorder="1" applyAlignment="1">
      <alignment horizontal="center"/>
      <protection/>
    </xf>
    <xf numFmtId="4" fontId="2" fillId="0" borderId="22" xfId="52" applyNumberFormat="1" applyBorder="1" applyAlignment="1">
      <alignment horizontal="center"/>
      <protection/>
    </xf>
    <xf numFmtId="0" fontId="2" fillId="0" borderId="22" xfId="52" applyBorder="1" applyAlignment="1">
      <alignment horizontal="right"/>
      <protection/>
    </xf>
    <xf numFmtId="0" fontId="3" fillId="38" borderId="22" xfId="52" applyNumberFormat="1" applyFont="1" applyFill="1" applyBorder="1" applyAlignment="1">
      <alignment horizontal="center" vertical="center"/>
      <protection/>
    </xf>
    <xf numFmtId="0" fontId="2" fillId="0" borderId="34" xfId="52" applyBorder="1" applyAlignment="1">
      <alignment horizontal="center"/>
      <protection/>
    </xf>
    <xf numFmtId="0" fontId="2" fillId="0" borderId="0" xfId="52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22" xfId="52" applyFont="1" applyBorder="1" applyAlignment="1">
      <alignment horizontal="center"/>
      <protection/>
    </xf>
    <xf numFmtId="0" fontId="2" fillId="0" borderId="22" xfId="52" applyFont="1" applyBorder="1" applyAlignment="1">
      <alignment horizontal="center"/>
      <protection/>
    </xf>
    <xf numFmtId="0" fontId="2" fillId="0" borderId="22" xfId="52" applyNumberFormat="1" applyBorder="1" applyAlignment="1">
      <alignment horizontal="center"/>
      <protection/>
    </xf>
    <xf numFmtId="0" fontId="2" fillId="0" borderId="22" xfId="52" applyBorder="1" applyAlignment="1">
      <alignment horizontal="center"/>
      <protection/>
    </xf>
    <xf numFmtId="0" fontId="2" fillId="37" borderId="0" xfId="52" applyFill="1" applyBorder="1" applyAlignment="1">
      <alignment horizontal="center"/>
      <protection/>
    </xf>
    <xf numFmtId="0" fontId="2" fillId="37" borderId="0" xfId="52" applyFill="1">
      <alignment/>
      <protection/>
    </xf>
    <xf numFmtId="0" fontId="59" fillId="39" borderId="0" xfId="0" applyFont="1" applyFill="1" applyAlignment="1">
      <alignment/>
    </xf>
    <xf numFmtId="170" fontId="42" fillId="35" borderId="33" xfId="0" applyNumberFormat="1" applyFont="1" applyFill="1" applyBorder="1" applyAlignment="1">
      <alignment horizontal="center" vertical="center" wrapText="1"/>
    </xf>
    <xf numFmtId="170" fontId="42" fillId="35" borderId="72" xfId="0" applyNumberFormat="1" applyFont="1" applyFill="1" applyBorder="1" applyAlignment="1">
      <alignment horizontal="center" vertical="center" wrapText="1"/>
    </xf>
    <xf numFmtId="170" fontId="42" fillId="35" borderId="73" xfId="0" applyNumberFormat="1" applyFont="1" applyFill="1" applyBorder="1" applyAlignment="1">
      <alignment horizontal="center" vertical="center" wrapText="1"/>
    </xf>
    <xf numFmtId="170" fontId="42" fillId="35" borderId="74" xfId="0" applyNumberFormat="1" applyFont="1" applyFill="1" applyBorder="1" applyAlignment="1">
      <alignment horizontal="center" vertical="center" wrapText="1"/>
    </xf>
    <xf numFmtId="170" fontId="42" fillId="35" borderId="0" xfId="0" applyNumberFormat="1" applyFont="1" applyFill="1" applyBorder="1" applyAlignment="1">
      <alignment horizontal="center" vertical="center" wrapText="1"/>
    </xf>
    <xf numFmtId="170" fontId="42" fillId="35" borderId="34" xfId="0" applyNumberFormat="1" applyFont="1" applyFill="1" applyBorder="1" applyAlignment="1">
      <alignment horizontal="center" vertical="center" wrapText="1"/>
    </xf>
    <xf numFmtId="170" fontId="42" fillId="38" borderId="22" xfId="0" applyNumberFormat="1" applyFont="1" applyFill="1" applyBorder="1" applyAlignment="1">
      <alignment horizontal="center" vertical="center" wrapText="1"/>
    </xf>
    <xf numFmtId="0" fontId="79" fillId="35" borderId="44" xfId="0" applyFont="1" applyFill="1" applyBorder="1" applyAlignment="1">
      <alignment horizontal="center" vertical="center" wrapText="1"/>
    </xf>
    <xf numFmtId="0" fontId="79" fillId="38" borderId="22" xfId="0" applyFont="1" applyFill="1" applyBorder="1" applyAlignment="1">
      <alignment horizontal="center" vertical="center" wrapText="1"/>
    </xf>
    <xf numFmtId="170" fontId="42" fillId="35" borderId="75" xfId="0" applyNumberFormat="1" applyFont="1" applyFill="1" applyBorder="1" applyAlignment="1">
      <alignment horizontal="center" vertical="center" wrapText="1"/>
    </xf>
    <xf numFmtId="170" fontId="42" fillId="35" borderId="28" xfId="0" applyNumberFormat="1" applyFont="1" applyFill="1" applyBorder="1" applyAlignment="1">
      <alignment horizontal="center" vertical="center" wrapText="1"/>
    </xf>
    <xf numFmtId="170" fontId="42" fillId="35" borderId="11" xfId="0" applyNumberFormat="1" applyFont="1" applyFill="1" applyBorder="1" applyAlignment="1">
      <alignment horizontal="center" vertical="center" wrapText="1"/>
    </xf>
    <xf numFmtId="170" fontId="42" fillId="35" borderId="76" xfId="0" applyNumberFormat="1" applyFont="1" applyFill="1" applyBorder="1" applyAlignment="1">
      <alignment horizontal="center" vertical="center" wrapText="1"/>
    </xf>
    <xf numFmtId="170" fontId="42" fillId="35" borderId="14" xfId="0" applyNumberFormat="1" applyFont="1" applyFill="1" applyBorder="1" applyAlignment="1">
      <alignment horizontal="center" vertical="center" wrapText="1"/>
    </xf>
    <xf numFmtId="170" fontId="42" fillId="35" borderId="22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84" fillId="0" borderId="10" xfId="0" applyFont="1" applyBorder="1" applyAlignment="1">
      <alignment/>
    </xf>
    <xf numFmtId="0" fontId="84" fillId="0" borderId="22" xfId="0" applyFont="1" applyBorder="1" applyAlignment="1">
      <alignment/>
    </xf>
    <xf numFmtId="177" fontId="84" fillId="0" borderId="22" xfId="0" applyNumberFormat="1" applyFont="1" applyBorder="1" applyAlignment="1">
      <alignment horizontal="left"/>
    </xf>
    <xf numFmtId="0" fontId="64" fillId="0" borderId="22" xfId="44" applyBorder="1" applyAlignment="1">
      <alignment/>
    </xf>
    <xf numFmtId="3" fontId="84" fillId="0" borderId="22" xfId="0" applyNumberFormat="1" applyFont="1" applyBorder="1" applyAlignment="1">
      <alignment/>
    </xf>
    <xf numFmtId="3" fontId="84" fillId="0" borderId="22" xfId="0" applyNumberFormat="1" applyFont="1" applyBorder="1" applyAlignment="1">
      <alignment horizontal="left"/>
    </xf>
    <xf numFmtId="0" fontId="47" fillId="33" borderId="38" xfId="0" applyFont="1" applyFill="1" applyBorder="1" applyAlignment="1">
      <alignment horizontal="center" vertical="center" wrapText="1"/>
    </xf>
    <xf numFmtId="0" fontId="50" fillId="35" borderId="41" xfId="0" applyNumberFormat="1" applyFont="1" applyFill="1" applyBorder="1" applyAlignment="1">
      <alignment horizontal="center" vertical="center" wrapText="1"/>
    </xf>
    <xf numFmtId="0" fontId="50" fillId="35" borderId="38" xfId="0" applyNumberFormat="1" applyFont="1" applyFill="1" applyBorder="1" applyAlignment="1">
      <alignment horizontal="center" vertical="center" wrapText="1"/>
    </xf>
    <xf numFmtId="0" fontId="47" fillId="33" borderId="38" xfId="0" applyFont="1" applyFill="1" applyBorder="1" applyAlignment="1" applyProtection="1">
      <alignment horizontal="center" vertical="center" wrapText="1"/>
      <protection/>
    </xf>
    <xf numFmtId="170" fontId="42" fillId="38" borderId="29" xfId="0" applyNumberFormat="1" applyFont="1" applyFill="1" applyBorder="1" applyAlignment="1">
      <alignment horizontal="center" vertical="center" wrapText="1"/>
    </xf>
    <xf numFmtId="170" fontId="42" fillId="38" borderId="77" xfId="0" applyNumberFormat="1" applyFont="1" applyFill="1" applyBorder="1" applyAlignment="1">
      <alignment horizontal="center" vertical="center" wrapText="1"/>
    </xf>
    <xf numFmtId="170" fontId="42" fillId="38" borderId="21" xfId="0" applyNumberFormat="1" applyFont="1" applyFill="1" applyBorder="1" applyAlignment="1">
      <alignment horizontal="center" vertical="center" wrapText="1"/>
    </xf>
    <xf numFmtId="0" fontId="50" fillId="35" borderId="50" xfId="0" applyNumberFormat="1" applyFont="1" applyFill="1" applyBorder="1" applyAlignment="1">
      <alignment horizontal="center" vertical="center" wrapText="1"/>
    </xf>
    <xf numFmtId="0" fontId="50" fillId="35" borderId="78" xfId="0" applyNumberFormat="1" applyFont="1" applyFill="1" applyBorder="1" applyAlignment="1">
      <alignment horizontal="center" vertical="center" wrapText="1"/>
    </xf>
    <xf numFmtId="166" fontId="85" fillId="35" borderId="47" xfId="0" applyNumberFormat="1" applyFont="1" applyFill="1" applyBorder="1" applyAlignment="1">
      <alignment horizontal="center" vertical="center" wrapText="1"/>
    </xf>
    <xf numFmtId="166" fontId="85" fillId="35" borderId="69" xfId="0" applyNumberFormat="1" applyFont="1" applyFill="1" applyBorder="1" applyAlignment="1">
      <alignment horizontal="center" vertical="center" wrapText="1"/>
    </xf>
    <xf numFmtId="175" fontId="42" fillId="35" borderId="29" xfId="0" applyNumberFormat="1" applyFont="1" applyFill="1" applyBorder="1" applyAlignment="1">
      <alignment horizontal="center" vertical="center" wrapText="1"/>
    </xf>
    <xf numFmtId="175" fontId="42" fillId="35" borderId="77" xfId="0" applyNumberFormat="1" applyFont="1" applyFill="1" applyBorder="1" applyAlignment="1">
      <alignment horizontal="center" vertical="center" wrapText="1"/>
    </xf>
    <xf numFmtId="175" fontId="42" fillId="35" borderId="21" xfId="0" applyNumberFormat="1" applyFont="1" applyFill="1" applyBorder="1" applyAlignment="1">
      <alignment horizontal="center" vertical="center" wrapText="1"/>
    </xf>
    <xf numFmtId="170" fontId="53" fillId="35" borderId="47" xfId="0" applyNumberFormat="1" applyFont="1" applyFill="1" applyBorder="1" applyAlignment="1">
      <alignment horizontal="center" vertical="center" wrapText="1"/>
    </xf>
    <xf numFmtId="170" fontId="53" fillId="35" borderId="69" xfId="0" applyNumberFormat="1" applyFont="1" applyFill="1" applyBorder="1" applyAlignment="1">
      <alignment horizontal="center" vertical="center" wrapText="1"/>
    </xf>
    <xf numFmtId="170" fontId="47" fillId="33" borderId="38" xfId="0" applyNumberFormat="1" applyFont="1" applyFill="1" applyBorder="1" applyAlignment="1">
      <alignment horizontal="center" vertical="center" wrapText="1"/>
    </xf>
    <xf numFmtId="0" fontId="50" fillId="0" borderId="38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41" xfId="0" applyFont="1" applyBorder="1" applyAlignment="1" applyProtection="1">
      <alignment horizontal="center" vertical="center" wrapText="1"/>
      <protection/>
    </xf>
    <xf numFmtId="171" fontId="44" fillId="0" borderId="41" xfId="0" applyNumberFormat="1" applyFont="1" applyBorder="1" applyAlignment="1" applyProtection="1">
      <alignment horizontal="center" vertical="center" wrapText="1"/>
      <protection/>
    </xf>
    <xf numFmtId="171" fontId="44" fillId="0" borderId="38" xfId="0" applyNumberFormat="1" applyFont="1" applyBorder="1" applyAlignment="1" applyProtection="1">
      <alignment horizontal="center" vertical="center" wrapText="1"/>
      <protection/>
    </xf>
    <xf numFmtId="171" fontId="44" fillId="0" borderId="61" xfId="0" applyNumberFormat="1" applyFont="1" applyBorder="1" applyAlignment="1" applyProtection="1">
      <alignment horizontal="center" vertical="center" wrapText="1"/>
      <protection/>
    </xf>
    <xf numFmtId="0" fontId="50" fillId="33" borderId="47" xfId="0" applyFont="1" applyFill="1" applyBorder="1" applyAlignment="1" applyProtection="1">
      <alignment horizontal="center" vertical="center" wrapText="1"/>
      <protection/>
    </xf>
    <xf numFmtId="0" fontId="50" fillId="33" borderId="69" xfId="0" applyFont="1" applyFill="1" applyBorder="1" applyAlignment="1" applyProtection="1">
      <alignment horizontal="center" vertical="center" wrapText="1"/>
      <protection/>
    </xf>
    <xf numFmtId="0" fontId="86" fillId="0" borderId="41" xfId="0" applyFont="1" applyBorder="1" applyAlignment="1" applyProtection="1">
      <alignment horizontal="center"/>
      <protection/>
    </xf>
    <xf numFmtId="0" fontId="86" fillId="0" borderId="38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87" fillId="0" borderId="26" xfId="0" applyNumberFormat="1" applyFont="1" applyBorder="1" applyAlignment="1">
      <alignment horizontal="center" vertical="center"/>
    </xf>
    <xf numFmtId="0" fontId="87" fillId="0" borderId="64" xfId="0" applyNumberFormat="1" applyFont="1" applyBorder="1" applyAlignment="1">
      <alignment horizontal="center" vertical="center"/>
    </xf>
    <xf numFmtId="0" fontId="87" fillId="0" borderId="28" xfId="0" applyFont="1" applyBorder="1" applyAlignment="1">
      <alignment horizontal="center" vertical="center"/>
    </xf>
    <xf numFmtId="0" fontId="87" fillId="0" borderId="70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70" xfId="0" applyFont="1" applyBorder="1" applyAlignment="1">
      <alignment horizontal="center" vertical="center"/>
    </xf>
    <xf numFmtId="0" fontId="80" fillId="0" borderId="41" xfId="0" applyFont="1" applyBorder="1" applyAlignment="1">
      <alignment horizontal="center" vertical="center"/>
    </xf>
    <xf numFmtId="0" fontId="80" fillId="0" borderId="38" xfId="0" applyFont="1" applyBorder="1" applyAlignment="1">
      <alignment horizontal="center" vertical="center"/>
    </xf>
    <xf numFmtId="0" fontId="80" fillId="0" borderId="61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wrapText="1"/>
    </xf>
    <xf numFmtId="0" fontId="79" fillId="0" borderId="35" xfId="0" applyFont="1" applyBorder="1" applyAlignment="1">
      <alignment horizontal="center" wrapText="1"/>
    </xf>
    <xf numFmtId="0" fontId="79" fillId="0" borderId="20" xfId="0" applyFont="1" applyBorder="1" applyAlignment="1">
      <alignment horizontal="center" wrapText="1"/>
    </xf>
    <xf numFmtId="0" fontId="79" fillId="0" borderId="14" xfId="0" applyFont="1" applyBorder="1" applyAlignment="1">
      <alignment horizontal="center" wrapText="1"/>
    </xf>
    <xf numFmtId="0" fontId="59" fillId="0" borderId="26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/>
    </xf>
    <xf numFmtId="166" fontId="87" fillId="35" borderId="52" xfId="0" applyNumberFormat="1" applyFont="1" applyFill="1" applyBorder="1" applyAlignment="1">
      <alignment horizontal="center" vertical="center"/>
    </xf>
    <xf numFmtId="166" fontId="87" fillId="35" borderId="56" xfId="0" applyNumberFormat="1" applyFont="1" applyFill="1" applyBorder="1" applyAlignment="1">
      <alignment horizontal="center" vertical="center"/>
    </xf>
    <xf numFmtId="0" fontId="79" fillId="0" borderId="51" xfId="0" applyFont="1" applyBorder="1" applyAlignment="1">
      <alignment horizontal="center" vertical="center" wrapText="1"/>
    </xf>
    <xf numFmtId="0" fontId="79" fillId="0" borderId="47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2" fillId="0" borderId="55" xfId="0" applyFont="1" applyBorder="1" applyAlignment="1">
      <alignment horizontal="center"/>
    </xf>
    <xf numFmtId="0" fontId="72" fillId="0" borderId="57" xfId="0" applyFont="1" applyBorder="1" applyAlignment="1">
      <alignment horizontal="center"/>
    </xf>
    <xf numFmtId="0" fontId="80" fillId="0" borderId="55" xfId="0" applyFont="1" applyBorder="1" applyAlignment="1">
      <alignment horizontal="center"/>
    </xf>
    <xf numFmtId="0" fontId="80" fillId="0" borderId="38" xfId="0" applyFont="1" applyBorder="1" applyAlignment="1">
      <alignment horizontal="center"/>
    </xf>
    <xf numFmtId="0" fontId="80" fillId="0" borderId="61" xfId="0" applyFont="1" applyBorder="1" applyAlignment="1">
      <alignment horizontal="center"/>
    </xf>
    <xf numFmtId="0" fontId="79" fillId="35" borderId="52" xfId="0" applyFont="1" applyFill="1" applyBorder="1" applyAlignment="1">
      <alignment horizontal="center" wrapText="1"/>
    </xf>
    <xf numFmtId="0" fontId="79" fillId="35" borderId="56" xfId="0" applyFont="1" applyFill="1" applyBorder="1" applyAlignment="1">
      <alignment horizontal="center" wrapText="1"/>
    </xf>
    <xf numFmtId="0" fontId="80" fillId="0" borderId="53" xfId="0" applyFont="1" applyBorder="1" applyAlignment="1">
      <alignment horizontal="center"/>
    </xf>
    <xf numFmtId="0" fontId="80" fillId="0" borderId="54" xfId="0" applyFont="1" applyBorder="1" applyAlignment="1">
      <alignment horizontal="center"/>
    </xf>
    <xf numFmtId="0" fontId="80" fillId="0" borderId="42" xfId="0" applyFont="1" applyBorder="1" applyAlignment="1">
      <alignment horizontal="center"/>
    </xf>
    <xf numFmtId="0" fontId="79" fillId="0" borderId="26" xfId="0" applyFont="1" applyBorder="1" applyAlignment="1">
      <alignment horizontal="center" wrapText="1"/>
    </xf>
    <xf numFmtId="0" fontId="79" fillId="0" borderId="64" xfId="0" applyFont="1" applyBorder="1" applyAlignment="1">
      <alignment horizontal="center" wrapText="1"/>
    </xf>
    <xf numFmtId="0" fontId="78" fillId="0" borderId="27" xfId="0" applyFont="1" applyBorder="1" applyAlignment="1">
      <alignment horizontal="center" wrapText="1" shrinkToFit="1"/>
    </xf>
    <xf numFmtId="0" fontId="78" fillId="0" borderId="66" xfId="0" applyFont="1" applyBorder="1" applyAlignment="1">
      <alignment horizontal="center" wrapText="1" shrinkToFit="1"/>
    </xf>
    <xf numFmtId="0" fontId="78" fillId="0" borderId="10" xfId="0" applyFont="1" applyBorder="1" applyAlignment="1">
      <alignment horizontal="center" wrapText="1"/>
    </xf>
    <xf numFmtId="0" fontId="78" fillId="0" borderId="11" xfId="0" applyFont="1" applyBorder="1" applyAlignment="1">
      <alignment horizontal="center" wrapText="1"/>
    </xf>
    <xf numFmtId="49" fontId="59" fillId="0" borderId="27" xfId="0" applyNumberFormat="1" applyFont="1" applyBorder="1" applyAlignment="1">
      <alignment horizontal="center" vertical="center"/>
    </xf>
    <xf numFmtId="49" fontId="59" fillId="0" borderId="66" xfId="0" applyNumberFormat="1" applyFont="1" applyBorder="1" applyAlignment="1">
      <alignment horizontal="center" vertical="center"/>
    </xf>
    <xf numFmtId="0" fontId="79" fillId="0" borderId="52" xfId="0" applyFont="1" applyBorder="1" applyAlignment="1">
      <alignment horizontal="center" vertical="center" wrapText="1"/>
    </xf>
    <xf numFmtId="0" fontId="79" fillId="0" borderId="56" xfId="0" applyFont="1" applyBorder="1" applyAlignment="1">
      <alignment horizontal="center" vertical="center" wrapText="1"/>
    </xf>
    <xf numFmtId="0" fontId="78" fillId="0" borderId="52" xfId="0" applyFont="1" applyBorder="1" applyAlignment="1">
      <alignment horizontal="center" wrapText="1"/>
    </xf>
    <xf numFmtId="0" fontId="78" fillId="0" borderId="56" xfId="0" applyFont="1" applyBorder="1" applyAlignment="1">
      <alignment horizontal="center" wrapText="1"/>
    </xf>
    <xf numFmtId="0" fontId="88" fillId="0" borderId="60" xfId="0" applyNumberFormat="1" applyFont="1" applyBorder="1" applyAlignment="1">
      <alignment horizontal="center" vertical="center"/>
    </xf>
    <xf numFmtId="0" fontId="88" fillId="0" borderId="68" xfId="0" applyNumberFormat="1" applyFont="1" applyBorder="1" applyAlignment="1">
      <alignment horizontal="center" vertical="center"/>
    </xf>
    <xf numFmtId="0" fontId="80" fillId="0" borderId="51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47" xfId="0" applyFont="1" applyBorder="1" applyAlignment="1">
      <alignment horizontal="center" vertical="center"/>
    </xf>
    <xf numFmtId="0" fontId="80" fillId="0" borderId="69" xfId="0" applyFont="1" applyBorder="1" applyAlignment="1">
      <alignment horizontal="center" vertical="center"/>
    </xf>
    <xf numFmtId="0" fontId="79" fillId="0" borderId="51" xfId="0" applyFont="1" applyBorder="1" applyAlignment="1">
      <alignment horizontal="center" vertical="center"/>
    </xf>
    <xf numFmtId="0" fontId="79" fillId="0" borderId="47" xfId="0" applyFont="1" applyBorder="1" applyAlignment="1">
      <alignment horizontal="center" vertical="center"/>
    </xf>
    <xf numFmtId="0" fontId="88" fillId="0" borderId="71" xfId="0" applyNumberFormat="1" applyFont="1" applyBorder="1" applyAlignment="1">
      <alignment horizontal="center" vertical="center"/>
    </xf>
    <xf numFmtId="0" fontId="88" fillId="0" borderId="67" xfId="0" applyNumberFormat="1" applyFont="1" applyBorder="1" applyAlignment="1">
      <alignment horizontal="center" vertical="center"/>
    </xf>
    <xf numFmtId="0" fontId="88" fillId="0" borderId="51" xfId="0" applyNumberFormat="1" applyFont="1" applyBorder="1" applyAlignment="1">
      <alignment horizontal="center" vertical="center"/>
    </xf>
    <xf numFmtId="0" fontId="88" fillId="0" borderId="47" xfId="0" applyNumberFormat="1" applyFont="1" applyBorder="1" applyAlignment="1">
      <alignment horizontal="center" vertical="center"/>
    </xf>
    <xf numFmtId="166" fontId="88" fillId="35" borderId="52" xfId="0" applyNumberFormat="1" applyFont="1" applyFill="1" applyBorder="1" applyAlignment="1">
      <alignment horizontal="center" vertical="center"/>
    </xf>
    <xf numFmtId="0" fontId="88" fillId="35" borderId="56" xfId="0" applyFont="1" applyFill="1" applyBorder="1" applyAlignment="1">
      <alignment horizontal="center" vertical="center"/>
    </xf>
    <xf numFmtId="0" fontId="88" fillId="0" borderId="26" xfId="0" applyNumberFormat="1" applyFont="1" applyBorder="1" applyAlignment="1">
      <alignment horizontal="center" vertical="center"/>
    </xf>
    <xf numFmtId="0" fontId="88" fillId="0" borderId="64" xfId="0" applyNumberFormat="1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0" borderId="71" xfId="0" applyFont="1" applyBorder="1" applyAlignment="1">
      <alignment horizontal="center" vertical="center"/>
    </xf>
    <xf numFmtId="0" fontId="88" fillId="0" borderId="69" xfId="0" applyFont="1" applyBorder="1" applyAlignment="1">
      <alignment horizontal="center" vertical="center"/>
    </xf>
    <xf numFmtId="0" fontId="88" fillId="0" borderId="67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/>
    </xf>
    <xf numFmtId="0" fontId="59" fillId="0" borderId="54" xfId="0" applyFont="1" applyBorder="1" applyAlignment="1">
      <alignment horizontal="center"/>
    </xf>
    <xf numFmtId="0" fontId="59" fillId="0" borderId="42" xfId="0" applyFont="1" applyBorder="1" applyAlignment="1">
      <alignment horizontal="center"/>
    </xf>
    <xf numFmtId="0" fontId="72" fillId="0" borderId="41" xfId="0" applyFont="1" applyBorder="1" applyAlignment="1">
      <alignment horizontal="center"/>
    </xf>
    <xf numFmtId="0" fontId="72" fillId="0" borderId="38" xfId="0" applyFont="1" applyBorder="1" applyAlignment="1">
      <alignment horizontal="center"/>
    </xf>
    <xf numFmtId="0" fontId="72" fillId="0" borderId="61" xfId="0" applyFont="1" applyBorder="1" applyAlignment="1">
      <alignment horizontal="center"/>
    </xf>
    <xf numFmtId="0" fontId="59" fillId="0" borderId="52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78" fillId="0" borderId="79" xfId="0" applyFont="1" applyBorder="1" applyAlignment="1">
      <alignment horizontal="center" wrapText="1"/>
    </xf>
    <xf numFmtId="0" fontId="78" fillId="0" borderId="18" xfId="0" applyFont="1" applyBorder="1" applyAlignment="1">
      <alignment horizontal="center" wrapText="1"/>
    </xf>
    <xf numFmtId="0" fontId="78" fillId="0" borderId="12" xfId="0" applyFont="1" applyBorder="1" applyAlignment="1">
      <alignment horizontal="center" wrapText="1"/>
    </xf>
    <xf numFmtId="0" fontId="78" fillId="0" borderId="13" xfId="0" applyFont="1" applyBorder="1" applyAlignment="1">
      <alignment horizontal="center" wrapText="1"/>
    </xf>
    <xf numFmtId="0" fontId="78" fillId="0" borderId="16" xfId="0" applyFont="1" applyBorder="1" applyAlignment="1">
      <alignment horizontal="center" wrapText="1"/>
    </xf>
    <xf numFmtId="0" fontId="78" fillId="0" borderId="17" xfId="0" applyFont="1" applyBorder="1" applyAlignment="1">
      <alignment horizontal="center" wrapText="1"/>
    </xf>
    <xf numFmtId="0" fontId="87" fillId="0" borderId="27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7" fillId="0" borderId="28" xfId="0" applyFont="1" applyBorder="1" applyAlignment="1">
      <alignment horizontal="center"/>
    </xf>
    <xf numFmtId="0" fontId="87" fillId="0" borderId="20" xfId="0" applyFont="1" applyBorder="1" applyAlignment="1">
      <alignment horizontal="center"/>
    </xf>
    <xf numFmtId="167" fontId="59" fillId="0" borderId="26" xfId="0" applyNumberFormat="1" applyFont="1" applyBorder="1" applyAlignment="1">
      <alignment horizontal="center" vertical="center"/>
    </xf>
    <xf numFmtId="167" fontId="59" fillId="0" borderId="80" xfId="0" applyNumberFormat="1" applyFont="1" applyBorder="1" applyAlignment="1">
      <alignment horizontal="center" vertical="center"/>
    </xf>
    <xf numFmtId="167" fontId="59" fillId="0" borderId="27" xfId="0" applyNumberFormat="1" applyFont="1" applyBorder="1" applyAlignment="1">
      <alignment horizontal="center" vertical="center"/>
    </xf>
    <xf numFmtId="167" fontId="59" fillId="0" borderId="10" xfId="0" applyNumberFormat="1" applyFont="1" applyBorder="1" applyAlignment="1">
      <alignment horizontal="center" vertical="center"/>
    </xf>
    <xf numFmtId="167" fontId="59" fillId="0" borderId="28" xfId="0" applyNumberFormat="1" applyFont="1" applyBorder="1" applyAlignment="1">
      <alignment horizontal="center" vertical="center"/>
    </xf>
    <xf numFmtId="167" fontId="59" fillId="0" borderId="20" xfId="0" applyNumberFormat="1" applyFont="1" applyBorder="1" applyAlignment="1">
      <alignment horizontal="center" vertical="center"/>
    </xf>
    <xf numFmtId="0" fontId="87" fillId="0" borderId="26" xfId="0" applyFont="1" applyBorder="1" applyAlignment="1">
      <alignment horizontal="center"/>
    </xf>
    <xf numFmtId="0" fontId="87" fillId="0" borderId="80" xfId="0" applyFont="1" applyBorder="1" applyAlignment="1">
      <alignment horizontal="center"/>
    </xf>
    <xf numFmtId="0" fontId="77" fillId="0" borderId="19" xfId="0" applyFont="1" applyBorder="1" applyAlignment="1">
      <alignment horizontal="center" vertical="center"/>
    </xf>
    <xf numFmtId="0" fontId="77" fillId="0" borderId="62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62" xfId="0" applyFont="1" applyBorder="1" applyAlignment="1">
      <alignment horizontal="center" wrapText="1"/>
    </xf>
    <xf numFmtId="0" fontId="77" fillId="0" borderId="25" xfId="0" applyFont="1" applyBorder="1" applyAlignment="1">
      <alignment horizontal="center" wrapText="1"/>
    </xf>
    <xf numFmtId="0" fontId="77" fillId="0" borderId="12" xfId="0" applyFont="1" applyBorder="1" applyAlignment="1">
      <alignment horizontal="center" wrapText="1"/>
    </xf>
    <xf numFmtId="0" fontId="77" fillId="0" borderId="13" xfId="0" applyFont="1" applyBorder="1" applyAlignment="1">
      <alignment horizontal="center" wrapText="1"/>
    </xf>
    <xf numFmtId="0" fontId="89" fillId="0" borderId="47" xfId="0" applyFont="1" applyBorder="1" applyAlignment="1">
      <alignment horizontal="center" vertical="center"/>
    </xf>
    <xf numFmtId="0" fontId="89" fillId="0" borderId="69" xfId="0" applyFont="1" applyBorder="1" applyAlignment="1">
      <alignment horizontal="center" vertical="center"/>
    </xf>
    <xf numFmtId="0" fontId="89" fillId="0" borderId="67" xfId="0" applyFont="1" applyBorder="1" applyAlignment="1">
      <alignment horizontal="center" vertical="center"/>
    </xf>
    <xf numFmtId="0" fontId="77" fillId="0" borderId="71" xfId="0" applyFont="1" applyBorder="1" applyAlignment="1">
      <alignment horizontal="center" wrapText="1"/>
    </xf>
    <xf numFmtId="0" fontId="77" fillId="0" borderId="67" xfId="0" applyFont="1" applyBorder="1" applyAlignment="1">
      <alignment horizontal="center" wrapText="1"/>
    </xf>
    <xf numFmtId="0" fontId="80" fillId="0" borderId="71" xfId="0" applyFont="1" applyBorder="1" applyAlignment="1">
      <alignment horizontal="center" vertical="center"/>
    </xf>
    <xf numFmtId="0" fontId="77" fillId="0" borderId="53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4" fontId="59" fillId="0" borderId="27" xfId="0" applyNumberFormat="1" applyFont="1" applyBorder="1" applyAlignment="1">
      <alignment horizontal="center" vertical="center"/>
    </xf>
    <xf numFmtId="14" fontId="59" fillId="0" borderId="66" xfId="0" applyNumberFormat="1" applyFont="1" applyBorder="1" applyAlignment="1">
      <alignment horizontal="center" vertical="center"/>
    </xf>
    <xf numFmtId="0" fontId="81" fillId="0" borderId="45" xfId="0" applyFont="1" applyBorder="1" applyAlignment="1">
      <alignment horizontal="left" vertical="top" wrapText="1"/>
    </xf>
    <xf numFmtId="0" fontId="81" fillId="0" borderId="0" xfId="0" applyFont="1" applyBorder="1" applyAlignment="1">
      <alignment horizontal="left" vertical="top" wrapText="1"/>
    </xf>
    <xf numFmtId="0" fontId="33" fillId="0" borderId="29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76" xfId="0" applyFont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79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" fillId="0" borderId="0" xfId="52" applyFont="1" applyAlignment="1">
      <alignment horizontal="left" wrapText="1"/>
      <protection/>
    </xf>
    <xf numFmtId="0" fontId="2" fillId="0" borderId="0" xfId="52" applyAlignment="1">
      <alignment horizontal="left" wrapText="1"/>
      <protection/>
    </xf>
    <xf numFmtId="0" fontId="3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-0.014"/>
          <c:w val="0.947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'II makrocykl'!$B$5:$AI$5</c:f>
              <c:strCache>
                <c:ptCount val="34"/>
                <c:pt idx="0">
                  <c:v>3-9.01</c:v>
                </c:pt>
                <c:pt idx="1">
                  <c:v>10-16.01</c:v>
                </c:pt>
                <c:pt idx="2">
                  <c:v>17-23.01</c:v>
                </c:pt>
                <c:pt idx="3">
                  <c:v>24-30.01</c:v>
                </c:pt>
                <c:pt idx="4">
                  <c:v>31-6.02</c:v>
                </c:pt>
                <c:pt idx="5">
                  <c:v>7-13.02</c:v>
                </c:pt>
                <c:pt idx="6">
                  <c:v>14-20.02</c:v>
                </c:pt>
                <c:pt idx="7">
                  <c:v>21-27.02</c:v>
                </c:pt>
                <c:pt idx="8">
                  <c:v>28-6.03</c:v>
                </c:pt>
                <c:pt idx="9">
                  <c:v>7-13.03</c:v>
                </c:pt>
                <c:pt idx="10">
                  <c:v>14-20.03</c:v>
                </c:pt>
                <c:pt idx="11">
                  <c:v>21-27.03</c:v>
                </c:pt>
                <c:pt idx="12">
                  <c:v>28-3.04</c:v>
                </c:pt>
                <c:pt idx="13">
                  <c:v>4-10.04</c:v>
                </c:pt>
                <c:pt idx="14">
                  <c:v>11-17.04</c:v>
                </c:pt>
                <c:pt idx="15">
                  <c:v>18-24.04</c:v>
                </c:pt>
                <c:pt idx="16">
                  <c:v>25-1.05</c:v>
                </c:pt>
                <c:pt idx="17">
                  <c:v>2-8.05</c:v>
                </c:pt>
                <c:pt idx="18">
                  <c:v>9-15.05</c:v>
                </c:pt>
                <c:pt idx="19">
                  <c:v>16-22.05</c:v>
                </c:pt>
                <c:pt idx="20">
                  <c:v>23-29.05</c:v>
                </c:pt>
                <c:pt idx="21">
                  <c:v>30-5.06</c:v>
                </c:pt>
                <c:pt idx="22">
                  <c:v>6-12.06</c:v>
                </c:pt>
                <c:pt idx="23">
                  <c:v>13-19.06</c:v>
                </c:pt>
                <c:pt idx="24">
                  <c:v>20-26.06</c:v>
                </c:pt>
                <c:pt idx="25">
                  <c:v>27-3.07</c:v>
                </c:pt>
                <c:pt idx="26">
                  <c:v>4-10.07</c:v>
                </c:pt>
                <c:pt idx="27">
                  <c:v>11-17.07</c:v>
                </c:pt>
                <c:pt idx="28">
                  <c:v>18-24.07</c:v>
                </c:pt>
                <c:pt idx="29">
                  <c:v>25-31.07</c:v>
                </c:pt>
                <c:pt idx="30">
                  <c:v>1-7.08</c:v>
                </c:pt>
                <c:pt idx="31">
                  <c:v>8-14.08</c:v>
                </c:pt>
                <c:pt idx="32">
                  <c:v>15-21.08</c:v>
                </c:pt>
                <c:pt idx="33">
                  <c:v>22-29.08</c:v>
                </c:pt>
              </c:strCache>
            </c:strRef>
          </c:cat>
          <c:val>
            <c:numRef>
              <c:f>'II makrocykl'!$B$14:$AI$14</c:f>
              <c:numCache>
                <c:ptCount val="34"/>
              </c:numCache>
            </c:numRef>
          </c:val>
        </c:ser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obciążeń'!$A$6:$A$73</c:f>
              <c:numCache>
                <c:ptCount val="34"/>
                <c:pt idx="0">
                  <c:v>19</c:v>
                </c:pt>
                <c:pt idx="2">
                  <c:v>20</c:v>
                </c:pt>
                <c:pt idx="4">
                  <c:v>21</c:v>
                </c:pt>
                <c:pt idx="6">
                  <c:v>22</c:v>
                </c:pt>
                <c:pt idx="8">
                  <c:v>23</c:v>
                </c:pt>
                <c:pt idx="10">
                  <c:v>24</c:v>
                </c:pt>
                <c:pt idx="12">
                  <c:v>25</c:v>
                </c:pt>
                <c:pt idx="14">
                  <c:v>26</c:v>
                </c:pt>
                <c:pt idx="16">
                  <c:v>27</c:v>
                </c:pt>
                <c:pt idx="18">
                  <c:v>28</c:v>
                </c:pt>
                <c:pt idx="20">
                  <c:v>29</c:v>
                </c:pt>
                <c:pt idx="22">
                  <c:v>30</c:v>
                </c:pt>
                <c:pt idx="24">
                  <c:v>31</c:v>
                </c:pt>
                <c:pt idx="26">
                  <c:v>32</c:v>
                </c:pt>
                <c:pt idx="28">
                  <c:v>33</c:v>
                </c:pt>
                <c:pt idx="30">
                  <c:v>34</c:v>
                </c:pt>
                <c:pt idx="32">
                  <c:v>35</c:v>
                </c:pt>
              </c:numCache>
            </c:numRef>
          </c:cat>
          <c:val>
            <c:numRef>
              <c:f>'II makrocykl'!$B$16:$AI$16</c:f>
              <c:numCache>
                <c:ptCount val="34"/>
              </c:numCache>
            </c:numRef>
          </c:val>
        </c:ser>
        <c:gapWidth val="0"/>
        <c:axId val="3361656"/>
        <c:axId val="30254905"/>
      </c:barChart>
      <c:catAx>
        <c:axId val="3361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54905"/>
        <c:crosses val="autoZero"/>
        <c:auto val="0"/>
        <c:lblOffset val="10"/>
        <c:tickLblSkip val="1"/>
        <c:noMultiLvlLbl val="0"/>
      </c:catAx>
      <c:valAx>
        <c:axId val="3025490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165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225"/>
          <c:y val="0.9605"/>
          <c:w val="0.254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1275"/>
          <c:w val="0.95925"/>
          <c:h val="0.9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obciążeń'!$B$6:$B$73</c:f>
              <c:strCache>
                <c:ptCount val="68"/>
                <c:pt idx="0">
                  <c:v>3-9.01</c:v>
                </c:pt>
                <c:pt idx="2">
                  <c:v>10-16.01</c:v>
                </c:pt>
                <c:pt idx="4">
                  <c:v>17-23.01</c:v>
                </c:pt>
                <c:pt idx="6">
                  <c:v>24-30.01</c:v>
                </c:pt>
                <c:pt idx="8">
                  <c:v>31-6.02</c:v>
                </c:pt>
                <c:pt idx="10">
                  <c:v>7-13.02</c:v>
                </c:pt>
                <c:pt idx="12">
                  <c:v>14-20.02</c:v>
                </c:pt>
                <c:pt idx="14">
                  <c:v>21-27.02</c:v>
                </c:pt>
                <c:pt idx="16">
                  <c:v>28-6.03</c:v>
                </c:pt>
                <c:pt idx="18">
                  <c:v>7-13.03</c:v>
                </c:pt>
                <c:pt idx="20">
                  <c:v>14-20.03</c:v>
                </c:pt>
                <c:pt idx="22">
                  <c:v>21-27.03</c:v>
                </c:pt>
                <c:pt idx="24">
                  <c:v>28-3.04</c:v>
                </c:pt>
                <c:pt idx="26">
                  <c:v>4-10.04</c:v>
                </c:pt>
                <c:pt idx="28">
                  <c:v>11-17.04</c:v>
                </c:pt>
                <c:pt idx="30">
                  <c:v>18-24.04</c:v>
                </c:pt>
                <c:pt idx="32">
                  <c:v>25-1.05</c:v>
                </c:pt>
                <c:pt idx="34">
                  <c:v>2-8.05</c:v>
                </c:pt>
                <c:pt idx="36">
                  <c:v>9-15.05</c:v>
                </c:pt>
                <c:pt idx="38">
                  <c:v>16-22.05</c:v>
                </c:pt>
                <c:pt idx="40">
                  <c:v>23-29.05</c:v>
                </c:pt>
                <c:pt idx="42">
                  <c:v>30-5.06</c:v>
                </c:pt>
                <c:pt idx="44">
                  <c:v>6-12.06</c:v>
                </c:pt>
                <c:pt idx="46">
                  <c:v>13-19.06</c:v>
                </c:pt>
                <c:pt idx="48">
                  <c:v>20-26.06</c:v>
                </c:pt>
                <c:pt idx="50">
                  <c:v>27-3.07</c:v>
                </c:pt>
                <c:pt idx="52">
                  <c:v>4-10.07</c:v>
                </c:pt>
                <c:pt idx="54">
                  <c:v>11-17.07</c:v>
                </c:pt>
                <c:pt idx="56">
                  <c:v>18-24.07</c:v>
                </c:pt>
                <c:pt idx="58">
                  <c:v>25-31.07</c:v>
                </c:pt>
                <c:pt idx="60">
                  <c:v>1-7.08</c:v>
                </c:pt>
                <c:pt idx="62">
                  <c:v>8-14.08</c:v>
                </c:pt>
                <c:pt idx="64">
                  <c:v>15-21.08</c:v>
                </c:pt>
                <c:pt idx="66">
                  <c:v>22-28.08</c:v>
                </c:pt>
              </c:strCache>
            </c:strRef>
          </c:cat>
          <c:val>
            <c:numRef>
              <c:f>'arkusz obciążeń'!$K$6:$K$73</c:f>
              <c:numCache>
                <c:ptCount val="6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  <c:pt idx="62">
                  <c:v>0</c:v>
                </c:pt>
                <c:pt idx="64">
                  <c:v>0</c:v>
                </c:pt>
                <c:pt idx="66">
                  <c:v>0</c:v>
                </c:pt>
              </c:numCache>
            </c:numRef>
          </c:val>
        </c:ser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obciążeń'!$A$6:$A$73</c:f>
              <c:numCache>
                <c:ptCount val="68"/>
                <c:pt idx="0">
                  <c:v>19</c:v>
                </c:pt>
                <c:pt idx="2">
                  <c:v>20</c:v>
                </c:pt>
                <c:pt idx="4">
                  <c:v>21</c:v>
                </c:pt>
                <c:pt idx="6">
                  <c:v>22</c:v>
                </c:pt>
                <c:pt idx="8">
                  <c:v>23</c:v>
                </c:pt>
                <c:pt idx="10">
                  <c:v>24</c:v>
                </c:pt>
                <c:pt idx="12">
                  <c:v>25</c:v>
                </c:pt>
                <c:pt idx="14">
                  <c:v>26</c:v>
                </c:pt>
                <c:pt idx="16">
                  <c:v>27</c:v>
                </c:pt>
                <c:pt idx="18">
                  <c:v>28</c:v>
                </c:pt>
                <c:pt idx="20">
                  <c:v>29</c:v>
                </c:pt>
                <c:pt idx="22">
                  <c:v>30</c:v>
                </c:pt>
                <c:pt idx="24">
                  <c:v>31</c:v>
                </c:pt>
                <c:pt idx="26">
                  <c:v>32</c:v>
                </c:pt>
                <c:pt idx="28">
                  <c:v>33</c:v>
                </c:pt>
                <c:pt idx="30">
                  <c:v>34</c:v>
                </c:pt>
                <c:pt idx="32">
                  <c:v>35</c:v>
                </c:pt>
                <c:pt idx="34">
                  <c:v>36</c:v>
                </c:pt>
                <c:pt idx="36">
                  <c:v>37</c:v>
                </c:pt>
                <c:pt idx="38">
                  <c:v>38</c:v>
                </c:pt>
                <c:pt idx="40">
                  <c:v>39</c:v>
                </c:pt>
                <c:pt idx="42">
                  <c:v>40</c:v>
                </c:pt>
                <c:pt idx="44">
                  <c:v>41</c:v>
                </c:pt>
                <c:pt idx="46">
                  <c:v>42</c:v>
                </c:pt>
                <c:pt idx="48">
                  <c:v>43</c:v>
                </c:pt>
                <c:pt idx="50">
                  <c:v>44</c:v>
                </c:pt>
                <c:pt idx="52">
                  <c:v>45</c:v>
                </c:pt>
                <c:pt idx="54">
                  <c:v>46</c:v>
                </c:pt>
                <c:pt idx="56">
                  <c:v>47</c:v>
                </c:pt>
                <c:pt idx="58">
                  <c:v>48</c:v>
                </c:pt>
                <c:pt idx="60">
                  <c:v>49</c:v>
                </c:pt>
                <c:pt idx="62">
                  <c:v>50</c:v>
                </c:pt>
                <c:pt idx="64">
                  <c:v>51</c:v>
                </c:pt>
                <c:pt idx="66">
                  <c:v>52</c:v>
                </c:pt>
              </c:numCache>
            </c:numRef>
          </c:cat>
          <c:val>
            <c:numRef>
              <c:f>'arkusz obciążeń'!$N$6:$N$73</c:f>
              <c:numCache>
                <c:ptCount val="68"/>
              </c:numCache>
            </c:numRef>
          </c:val>
        </c:ser>
        <c:gapWidth val="0"/>
        <c:axId val="3858690"/>
        <c:axId val="34728211"/>
      </c:barChart>
      <c:catAx>
        <c:axId val="3858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28211"/>
        <c:crosses val="autoZero"/>
        <c:auto val="0"/>
        <c:lblOffset val="10"/>
        <c:tickLblSkip val="1"/>
        <c:noMultiLvlLbl val="0"/>
      </c:catAx>
      <c:valAx>
        <c:axId val="3472821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869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25"/>
          <c:y val="0.92125"/>
          <c:w val="0.24525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Stufentest  z dnia .......</a:t>
            </a:r>
          </a:p>
        </c:rich>
      </c:tx>
      <c:layout>
        <c:manualLayout>
          <c:xMode val="factor"/>
          <c:yMode val="factor"/>
          <c:x val="0.023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38"/>
          <c:w val="0.80175"/>
          <c:h val="0.798"/>
        </c:manualLayout>
      </c:layout>
      <c:scatterChart>
        <c:scatterStyle val="smoothMarker"/>
        <c:varyColors val="0"/>
        <c:ser>
          <c:idx val="0"/>
          <c:order val="0"/>
          <c:tx>
            <c:v>krzywa laktatowa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 wykres'!$I$16:$I$23</c:f>
              <c:numCache/>
            </c:numRef>
          </c:xVal>
          <c:yVal>
            <c:numRef>
              <c:f>'test wykres'!$G$16:$G$23</c:f>
              <c:numCache/>
            </c:numRef>
          </c:yVal>
          <c:smooth val="1"/>
        </c:ser>
        <c:axId val="44118444"/>
        <c:axId val="61521677"/>
      </c:scatterChart>
      <c:valAx>
        <c:axId val="44118444"/>
        <c:scaling>
          <c:orientation val="minMax"/>
          <c:max val="2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Prędkość pływania w m/sek.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1521677"/>
        <c:crosses val="autoZero"/>
        <c:crossBetween val="midCat"/>
        <c:dispUnits/>
        <c:majorUnit val="0.1"/>
        <c:minorUnit val="0.025000000000000005"/>
      </c:valAx>
      <c:valAx>
        <c:axId val="6152167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Zakwszenie krwi w mmol/l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18444"/>
        <c:crosses val="autoZero"/>
        <c:crossBetween val="midCat"/>
        <c:dispUnits/>
        <c:majorUnit val="1"/>
      </c:valAx>
      <c:spPr>
        <a:solidFill>
          <a:srgbClr val="D9D9D9">
            <a:alpha val="74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895"/>
          <c:w val="0.14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14</xdr:col>
      <xdr:colOff>66675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66675" y="0"/>
        <a:ext cx="123158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32</xdr:row>
      <xdr:rowOff>28575</xdr:rowOff>
    </xdr:from>
    <xdr:to>
      <xdr:col>12</xdr:col>
      <xdr:colOff>342900</xdr:colOff>
      <xdr:row>68</xdr:row>
      <xdr:rowOff>38100</xdr:rowOff>
    </xdr:to>
    <xdr:graphicFrame>
      <xdr:nvGraphicFramePr>
        <xdr:cNvPr id="1" name="Wykres 1"/>
        <xdr:cNvGraphicFramePr/>
      </xdr:nvGraphicFramePr>
      <xdr:xfrm>
        <a:off x="447675" y="6143625"/>
        <a:ext cx="140779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kowalski@onet.eu" TargetMode="External" /><Relationship Id="rId2" Type="http://schemas.openxmlformats.org/officeDocument/2006/relationships/hyperlink" Target="mailto:j.nowak@onet.e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19"/>
  <sheetViews>
    <sheetView tabSelected="1" view="pageBreakPreview" zoomScale="110" zoomScaleSheetLayoutView="110" zoomScalePageLayoutView="0" workbookViewId="0" topLeftCell="A1">
      <selection activeCell="C16" sqref="C16"/>
    </sheetView>
  </sheetViews>
  <sheetFormatPr defaultColWidth="8.796875" defaultRowHeight="14.25"/>
  <cols>
    <col min="1" max="1" width="17.19921875" style="186" customWidth="1"/>
    <col min="2" max="2" width="39.3984375" style="0" customWidth="1"/>
  </cols>
  <sheetData>
    <row r="1" spans="1:2" ht="14.25" thickBot="1">
      <c r="A1" s="286"/>
      <c r="B1" s="286"/>
    </row>
    <row r="2" spans="1:2" ht="13.5">
      <c r="A2" s="285" t="s">
        <v>268</v>
      </c>
      <c r="B2" s="287" t="s">
        <v>272</v>
      </c>
    </row>
    <row r="3" spans="1:2" ht="13.5">
      <c r="A3" s="284" t="s">
        <v>269</v>
      </c>
      <c r="B3" s="288" t="s">
        <v>273</v>
      </c>
    </row>
    <row r="4" spans="1:2" ht="13.5">
      <c r="A4" s="284" t="s">
        <v>270</v>
      </c>
      <c r="B4" s="289">
        <v>36526</v>
      </c>
    </row>
    <row r="5" spans="1:2" ht="13.5">
      <c r="A5" s="284" t="s">
        <v>18</v>
      </c>
      <c r="B5" s="288" t="s">
        <v>274</v>
      </c>
    </row>
    <row r="6" spans="1:2" ht="13.5">
      <c r="A6" s="284" t="s">
        <v>277</v>
      </c>
      <c r="B6" s="290" t="s">
        <v>280</v>
      </c>
    </row>
    <row r="7" spans="1:2" ht="13.5">
      <c r="A7" s="284" t="s">
        <v>278</v>
      </c>
      <c r="B7" s="292">
        <v>500000000</v>
      </c>
    </row>
    <row r="8" spans="1:2" ht="13.5">
      <c r="A8" s="284" t="s">
        <v>19</v>
      </c>
      <c r="B8" s="288" t="s">
        <v>275</v>
      </c>
    </row>
    <row r="9" spans="1:2" ht="13.5">
      <c r="A9" s="284" t="s">
        <v>277</v>
      </c>
      <c r="B9" s="290" t="s">
        <v>282</v>
      </c>
    </row>
    <row r="10" spans="1:2" ht="13.5">
      <c r="A10" s="284" t="s">
        <v>278</v>
      </c>
      <c r="B10" s="291">
        <v>500100100</v>
      </c>
    </row>
    <row r="11" spans="1:2" ht="13.5">
      <c r="A11" s="284" t="s">
        <v>271</v>
      </c>
      <c r="B11" s="288" t="s">
        <v>276</v>
      </c>
    </row>
    <row r="12" spans="1:2" ht="13.5">
      <c r="A12" s="284" t="s">
        <v>279</v>
      </c>
      <c r="B12" s="288" t="s">
        <v>281</v>
      </c>
    </row>
    <row r="13" spans="1:2" ht="13.5">
      <c r="A13" s="284"/>
      <c r="B13" s="288"/>
    </row>
    <row r="14" spans="1:2" ht="13.5">
      <c r="A14" s="284"/>
      <c r="B14" s="288"/>
    </row>
    <row r="15" spans="1:2" ht="13.5">
      <c r="A15" s="284"/>
      <c r="B15" s="288"/>
    </row>
    <row r="16" spans="1:2" ht="13.5">
      <c r="A16" s="284"/>
      <c r="B16" s="288"/>
    </row>
    <row r="17" spans="1:2" ht="13.5">
      <c r="A17" s="284"/>
      <c r="B17" s="288"/>
    </row>
    <row r="18" spans="1:2" ht="13.5">
      <c r="A18" s="284"/>
      <c r="B18" s="288"/>
    </row>
    <row r="19" spans="1:2" ht="13.5">
      <c r="A19" s="284"/>
      <c r="B19" s="288"/>
    </row>
  </sheetData>
  <sheetProtection/>
  <hyperlinks>
    <hyperlink ref="B6" r:id="rId1" display="j.kowalski@onet.eu"/>
    <hyperlink ref="B9" r:id="rId2" display="j.nowak@onet.eu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AI35"/>
  <sheetViews>
    <sheetView view="pageBreakPreview" zoomScale="60" zoomScaleNormal="60" zoomScalePageLayoutView="0" workbookViewId="0" topLeftCell="B14">
      <selection activeCell="B16" sqref="B16"/>
    </sheetView>
  </sheetViews>
  <sheetFormatPr defaultColWidth="8.796875" defaultRowHeight="14.25"/>
  <cols>
    <col min="1" max="1" width="20.59765625" style="0" customWidth="1"/>
    <col min="2" max="35" width="12.59765625" style="0" customWidth="1"/>
  </cols>
  <sheetData>
    <row r="2" spans="1:35" ht="24" customHeight="1" thickBot="1">
      <c r="A2" s="316" t="s">
        <v>260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</row>
    <row r="3" spans="1:35" ht="24" customHeight="1" thickBot="1">
      <c r="A3" s="234"/>
      <c r="B3" s="310"/>
      <c r="C3" s="310"/>
      <c r="D3" s="311"/>
      <c r="E3" s="312" t="s">
        <v>265</v>
      </c>
      <c r="F3" s="310"/>
      <c r="G3" s="310"/>
      <c r="H3" s="312"/>
      <c r="I3" s="310"/>
      <c r="J3" s="310"/>
      <c r="K3" s="310"/>
      <c r="L3" s="310"/>
      <c r="M3" s="310"/>
      <c r="N3" s="310"/>
      <c r="O3" s="318" t="s">
        <v>135</v>
      </c>
      <c r="P3" s="319"/>
      <c r="Q3" s="320"/>
      <c r="R3" s="320"/>
      <c r="S3" s="320"/>
      <c r="T3" s="320"/>
      <c r="U3" s="320"/>
      <c r="V3" s="320"/>
      <c r="W3" s="310"/>
      <c r="X3" s="310"/>
      <c r="Y3" s="311"/>
      <c r="Z3" s="312"/>
      <c r="AA3" s="310"/>
      <c r="AB3" s="310"/>
      <c r="AC3" s="312"/>
      <c r="AD3" s="310"/>
      <c r="AE3" s="310"/>
      <c r="AF3" s="310"/>
      <c r="AG3" s="310"/>
      <c r="AH3" s="310"/>
      <c r="AI3" s="310"/>
    </row>
    <row r="4" spans="1:35" ht="19.5" customHeight="1" thickBot="1">
      <c r="A4" s="231" t="s">
        <v>136</v>
      </c>
      <c r="B4" s="313" t="s">
        <v>123</v>
      </c>
      <c r="C4" s="314"/>
      <c r="D4" s="314"/>
      <c r="E4" s="314"/>
      <c r="F4" s="314" t="s">
        <v>124</v>
      </c>
      <c r="G4" s="314"/>
      <c r="H4" s="314"/>
      <c r="I4" s="314"/>
      <c r="J4" s="314" t="s">
        <v>125</v>
      </c>
      <c r="K4" s="314"/>
      <c r="L4" s="314"/>
      <c r="M4" s="314"/>
      <c r="N4" s="314"/>
      <c r="O4" s="314" t="s">
        <v>126</v>
      </c>
      <c r="P4" s="314"/>
      <c r="Q4" s="314"/>
      <c r="R4" s="314"/>
      <c r="S4" s="314" t="s">
        <v>127</v>
      </c>
      <c r="T4" s="314"/>
      <c r="U4" s="314"/>
      <c r="V4" s="314"/>
      <c r="W4" s="313" t="s">
        <v>128</v>
      </c>
      <c r="X4" s="314"/>
      <c r="Y4" s="314"/>
      <c r="Z4" s="314"/>
      <c r="AA4" s="313" t="s">
        <v>129</v>
      </c>
      <c r="AB4" s="314"/>
      <c r="AC4" s="314"/>
      <c r="AD4" s="314"/>
      <c r="AE4" s="315"/>
      <c r="AF4" s="313" t="s">
        <v>134</v>
      </c>
      <c r="AG4" s="314"/>
      <c r="AH4" s="314"/>
      <c r="AI4" s="314"/>
    </row>
    <row r="5" spans="1:35" ht="19.5" customHeight="1" thickBot="1">
      <c r="A5" s="232" t="s">
        <v>22</v>
      </c>
      <c r="B5" s="240" t="s">
        <v>259</v>
      </c>
      <c r="C5" s="240" t="s">
        <v>225</v>
      </c>
      <c r="D5" s="240" t="s">
        <v>226</v>
      </c>
      <c r="E5" s="240" t="s">
        <v>227</v>
      </c>
      <c r="F5" s="240" t="s">
        <v>228</v>
      </c>
      <c r="G5" s="240" t="s">
        <v>229</v>
      </c>
      <c r="H5" s="240" t="s">
        <v>230</v>
      </c>
      <c r="I5" s="240" t="s">
        <v>231</v>
      </c>
      <c r="J5" s="240" t="s">
        <v>232</v>
      </c>
      <c r="K5" s="240" t="s">
        <v>233</v>
      </c>
      <c r="L5" s="240" t="s">
        <v>234</v>
      </c>
      <c r="M5" s="240" t="s">
        <v>235</v>
      </c>
      <c r="N5" s="240" t="s">
        <v>236</v>
      </c>
      <c r="O5" s="240" t="s">
        <v>237</v>
      </c>
      <c r="P5" s="240" t="s">
        <v>238</v>
      </c>
      <c r="Q5" s="240" t="s">
        <v>239</v>
      </c>
      <c r="R5" s="240" t="s">
        <v>240</v>
      </c>
      <c r="S5" s="240" t="s">
        <v>241</v>
      </c>
      <c r="T5" s="240" t="s">
        <v>242</v>
      </c>
      <c r="U5" s="240" t="s">
        <v>243</v>
      </c>
      <c r="V5" s="240" t="s">
        <v>244</v>
      </c>
      <c r="W5" s="240" t="s">
        <v>245</v>
      </c>
      <c r="X5" s="240" t="s">
        <v>246</v>
      </c>
      <c r="Y5" s="240" t="s">
        <v>247</v>
      </c>
      <c r="Z5" s="240" t="s">
        <v>261</v>
      </c>
      <c r="AA5" s="240" t="s">
        <v>248</v>
      </c>
      <c r="AB5" s="240" t="s">
        <v>249</v>
      </c>
      <c r="AC5" s="240" t="s">
        <v>250</v>
      </c>
      <c r="AD5" s="240" t="s">
        <v>251</v>
      </c>
      <c r="AE5" s="240" t="s">
        <v>252</v>
      </c>
      <c r="AF5" s="240" t="s">
        <v>253</v>
      </c>
      <c r="AG5" s="240" t="s">
        <v>254</v>
      </c>
      <c r="AH5" s="240" t="s">
        <v>255</v>
      </c>
      <c r="AI5" s="243" t="s">
        <v>262</v>
      </c>
    </row>
    <row r="6" spans="1:35" ht="19.5" customHeight="1" thickBot="1">
      <c r="A6" s="233" t="s">
        <v>156</v>
      </c>
      <c r="B6" s="236">
        <v>19</v>
      </c>
      <c r="C6" s="237">
        <v>20</v>
      </c>
      <c r="D6" s="236">
        <v>21</v>
      </c>
      <c r="E6" s="237">
        <v>22</v>
      </c>
      <c r="F6" s="236">
        <v>23</v>
      </c>
      <c r="G6" s="237">
        <v>24</v>
      </c>
      <c r="H6" s="236">
        <v>25</v>
      </c>
      <c r="I6" s="237">
        <v>26</v>
      </c>
      <c r="J6" s="236">
        <v>27</v>
      </c>
      <c r="K6" s="237">
        <v>28</v>
      </c>
      <c r="L6" s="236">
        <v>29</v>
      </c>
      <c r="M6" s="237">
        <v>30</v>
      </c>
      <c r="N6" s="236">
        <v>31</v>
      </c>
      <c r="O6" s="237">
        <v>32</v>
      </c>
      <c r="P6" s="236">
        <v>33</v>
      </c>
      <c r="Q6" s="237">
        <v>34</v>
      </c>
      <c r="R6" s="236">
        <v>35</v>
      </c>
      <c r="S6" s="237">
        <v>36</v>
      </c>
      <c r="T6" s="236">
        <v>37</v>
      </c>
      <c r="U6" s="237">
        <v>38</v>
      </c>
      <c r="V6" s="236">
        <v>39</v>
      </c>
      <c r="W6" s="236">
        <v>40</v>
      </c>
      <c r="X6" s="237">
        <v>41</v>
      </c>
      <c r="Y6" s="236">
        <v>42</v>
      </c>
      <c r="Z6" s="237">
        <v>43</v>
      </c>
      <c r="AA6" s="236">
        <v>44</v>
      </c>
      <c r="AB6" s="237">
        <v>45</v>
      </c>
      <c r="AC6" s="236">
        <v>46</v>
      </c>
      <c r="AD6" s="237">
        <v>47</v>
      </c>
      <c r="AE6" s="236">
        <v>48</v>
      </c>
      <c r="AF6" s="237">
        <v>49</v>
      </c>
      <c r="AG6" s="236">
        <v>50</v>
      </c>
      <c r="AH6" s="237">
        <v>51</v>
      </c>
      <c r="AI6" s="236">
        <v>52</v>
      </c>
    </row>
    <row r="7" spans="1:35" ht="19.5" customHeight="1" thickBot="1">
      <c r="A7" s="296" t="s">
        <v>137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</row>
    <row r="8" spans="1:35" ht="30" customHeight="1" thickBot="1">
      <c r="A8" s="230" t="s">
        <v>138</v>
      </c>
      <c r="B8" s="139"/>
      <c r="C8" s="140"/>
      <c r="D8" s="141"/>
      <c r="E8" s="138"/>
      <c r="F8" s="229"/>
      <c r="G8" s="238"/>
      <c r="H8" s="239"/>
      <c r="I8" s="239"/>
      <c r="J8" s="152"/>
      <c r="K8" s="153"/>
      <c r="L8" s="154"/>
      <c r="M8" s="155"/>
      <c r="N8" s="224"/>
      <c r="O8" s="226"/>
      <c r="P8" s="156"/>
      <c r="Q8" s="157"/>
      <c r="R8" s="225"/>
      <c r="S8" s="226"/>
      <c r="T8" s="140"/>
      <c r="U8" s="140"/>
      <c r="V8" s="140"/>
      <c r="W8" s="139"/>
      <c r="X8" s="140"/>
      <c r="Y8" s="141"/>
      <c r="Z8" s="138"/>
      <c r="AA8" s="229"/>
      <c r="AB8" s="238"/>
      <c r="AC8" s="239"/>
      <c r="AD8" s="239"/>
      <c r="AE8" s="152"/>
      <c r="AF8" s="153"/>
      <c r="AG8" s="154"/>
      <c r="AH8" s="248"/>
      <c r="AI8" s="248"/>
    </row>
    <row r="9" spans="1:35" ht="30" customHeight="1" thickBot="1">
      <c r="A9" s="235" t="s">
        <v>139</v>
      </c>
      <c r="B9" s="192"/>
      <c r="C9" s="193"/>
      <c r="D9" s="194"/>
      <c r="E9" s="193"/>
      <c r="F9" s="223"/>
      <c r="G9" s="142"/>
      <c r="H9" s="195"/>
      <c r="I9" s="158"/>
      <c r="J9" s="159"/>
      <c r="K9" s="161"/>
      <c r="L9" s="196"/>
      <c r="M9" s="160"/>
      <c r="N9" s="196"/>
      <c r="O9" s="159"/>
      <c r="P9" s="161"/>
      <c r="Q9" s="196"/>
      <c r="R9" s="196"/>
      <c r="S9" s="228"/>
      <c r="T9" s="227"/>
      <c r="U9" s="241"/>
      <c r="V9" s="241"/>
      <c r="W9" s="192"/>
      <c r="X9" s="193"/>
      <c r="Y9" s="194"/>
      <c r="Z9" s="193"/>
      <c r="AA9" s="223"/>
      <c r="AB9" s="142"/>
      <c r="AC9" s="195"/>
      <c r="AD9" s="158"/>
      <c r="AE9" s="159"/>
      <c r="AF9" s="161"/>
      <c r="AG9" s="196"/>
      <c r="AH9" s="160"/>
      <c r="AI9" s="160"/>
    </row>
    <row r="10" spans="1:35" ht="19.5" customHeight="1" thickBot="1">
      <c r="A10" s="293" t="s">
        <v>140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</row>
    <row r="11" spans="1:35" ht="39.75" customHeight="1" thickBot="1">
      <c r="A11" s="122" t="s">
        <v>141</v>
      </c>
      <c r="B11" s="197"/>
      <c r="C11" s="198"/>
      <c r="D11" s="199"/>
      <c r="E11" s="200"/>
      <c r="F11" s="201"/>
      <c r="G11" s="202"/>
      <c r="H11" s="202"/>
      <c r="I11" s="203"/>
      <c r="J11" s="202"/>
      <c r="K11" s="197"/>
      <c r="L11" s="203"/>
      <c r="M11" s="198"/>
      <c r="N11" s="204"/>
      <c r="O11" s="197"/>
      <c r="P11" s="204"/>
      <c r="Q11" s="202"/>
      <c r="R11" s="205"/>
      <c r="S11" s="204"/>
      <c r="T11" s="203"/>
      <c r="U11" s="202"/>
      <c r="V11" s="202"/>
      <c r="W11" s="197"/>
      <c r="X11" s="198"/>
      <c r="Y11" s="199"/>
      <c r="Z11" s="200"/>
      <c r="AA11" s="201"/>
      <c r="AB11" s="202"/>
      <c r="AC11" s="202"/>
      <c r="AD11" s="203"/>
      <c r="AE11" s="202"/>
      <c r="AF11" s="197"/>
      <c r="AG11" s="203"/>
      <c r="AH11" s="204"/>
      <c r="AI11" s="204"/>
    </row>
    <row r="12" spans="1:35" ht="39.75" customHeight="1" thickBot="1">
      <c r="A12" s="185" t="s">
        <v>142</v>
      </c>
      <c r="B12" s="206"/>
      <c r="C12" s="207"/>
      <c r="D12" s="208"/>
      <c r="E12" s="209"/>
      <c r="F12" s="206"/>
      <c r="G12" s="210"/>
      <c r="H12" s="208"/>
      <c r="I12" s="208"/>
      <c r="J12" s="211"/>
      <c r="K12" s="210"/>
      <c r="L12" s="208"/>
      <c r="M12" s="208"/>
      <c r="N12" s="211"/>
      <c r="O12" s="207"/>
      <c r="P12" s="212"/>
      <c r="Q12" s="208"/>
      <c r="R12" s="209"/>
      <c r="S12" s="207"/>
      <c r="T12" s="207"/>
      <c r="U12" s="210"/>
      <c r="V12" s="210"/>
      <c r="W12" s="206"/>
      <c r="X12" s="207"/>
      <c r="Y12" s="208"/>
      <c r="Z12" s="209"/>
      <c r="AA12" s="206"/>
      <c r="AB12" s="210"/>
      <c r="AC12" s="208"/>
      <c r="AD12" s="208"/>
      <c r="AE12" s="211"/>
      <c r="AF12" s="210"/>
      <c r="AG12" s="208"/>
      <c r="AH12" s="212"/>
      <c r="AI12" s="212"/>
    </row>
    <row r="13" spans="1:35" ht="39.75" customHeight="1" thickBot="1">
      <c r="A13" s="184" t="s">
        <v>143</v>
      </c>
      <c r="B13" s="294">
        <f>SUM(B12:AI12)</f>
        <v>0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</row>
    <row r="14" spans="1:35" ht="39.75" customHeight="1" thickBot="1">
      <c r="A14" s="213" t="s">
        <v>144</v>
      </c>
      <c r="B14" s="214"/>
      <c r="C14" s="215"/>
      <c r="D14" s="216"/>
      <c r="E14" s="217"/>
      <c r="F14" s="218"/>
      <c r="G14" s="219"/>
      <c r="H14" s="216"/>
      <c r="I14" s="216"/>
      <c r="J14" s="220"/>
      <c r="K14" s="214"/>
      <c r="L14" s="214"/>
      <c r="M14" s="216"/>
      <c r="N14" s="220"/>
      <c r="O14" s="214"/>
      <c r="P14" s="219"/>
      <c r="Q14" s="216"/>
      <c r="R14" s="220"/>
      <c r="S14" s="214"/>
      <c r="T14" s="215"/>
      <c r="U14" s="215"/>
      <c r="V14" s="215"/>
      <c r="W14" s="214"/>
      <c r="X14" s="215"/>
      <c r="Y14" s="216"/>
      <c r="Z14" s="217"/>
      <c r="AA14" s="218"/>
      <c r="AB14" s="219"/>
      <c r="AC14" s="216"/>
      <c r="AD14" s="216"/>
      <c r="AE14" s="220"/>
      <c r="AF14" s="214"/>
      <c r="AG14" s="214"/>
      <c r="AH14" s="215"/>
      <c r="AI14" s="215"/>
    </row>
    <row r="15" spans="1:35" ht="39.75" customHeight="1">
      <c r="A15" s="276" t="s">
        <v>145</v>
      </c>
      <c r="B15" s="269" t="e">
        <f aca="true" t="shared" si="0" ref="B15:V15">(B14/B12)</f>
        <v>#DIV/0!</v>
      </c>
      <c r="C15" s="269" t="e">
        <f t="shared" si="0"/>
        <v>#DIV/0!</v>
      </c>
      <c r="D15" s="270" t="e">
        <f t="shared" si="0"/>
        <v>#DIV/0!</v>
      </c>
      <c r="E15" s="271" t="e">
        <f t="shared" si="0"/>
        <v>#DIV/0!</v>
      </c>
      <c r="F15" s="272" t="e">
        <f t="shared" si="0"/>
        <v>#DIV/0!</v>
      </c>
      <c r="G15" s="270" t="e">
        <f t="shared" si="0"/>
        <v>#DIV/0!</v>
      </c>
      <c r="H15" s="273" t="e">
        <f t="shared" si="0"/>
        <v>#DIV/0!</v>
      </c>
      <c r="I15" s="270" t="e">
        <f t="shared" si="0"/>
        <v>#DIV/0!</v>
      </c>
      <c r="J15" s="271" t="e">
        <f t="shared" si="0"/>
        <v>#DIV/0!</v>
      </c>
      <c r="K15" s="269" t="e">
        <f t="shared" si="0"/>
        <v>#DIV/0!</v>
      </c>
      <c r="L15" s="273" t="e">
        <f t="shared" si="0"/>
        <v>#DIV/0!</v>
      </c>
      <c r="M15" s="270" t="e">
        <f t="shared" si="0"/>
        <v>#DIV/0!</v>
      </c>
      <c r="N15" s="271" t="e">
        <f t="shared" si="0"/>
        <v>#DIV/0!</v>
      </c>
      <c r="O15" s="269" t="e">
        <f t="shared" si="0"/>
        <v>#DIV/0!</v>
      </c>
      <c r="P15" s="274" t="e">
        <f t="shared" si="0"/>
        <v>#DIV/0!</v>
      </c>
      <c r="Q15" s="270" t="e">
        <f t="shared" si="0"/>
        <v>#DIV/0!</v>
      </c>
      <c r="R15" s="271" t="e">
        <f t="shared" si="0"/>
        <v>#DIV/0!</v>
      </c>
      <c r="S15" s="269" t="e">
        <f t="shared" si="0"/>
        <v>#DIV/0!</v>
      </c>
      <c r="T15" s="269" t="e">
        <f t="shared" si="0"/>
        <v>#DIV/0!</v>
      </c>
      <c r="U15" s="269" t="e">
        <f t="shared" si="0"/>
        <v>#DIV/0!</v>
      </c>
      <c r="V15" s="269" t="e">
        <f t="shared" si="0"/>
        <v>#DIV/0!</v>
      </c>
      <c r="W15" s="269" t="e">
        <f aca="true" t="shared" si="1" ref="W15:AG15">(W14/W12)</f>
        <v>#DIV/0!</v>
      </c>
      <c r="X15" s="269" t="e">
        <f t="shared" si="1"/>
        <v>#DIV/0!</v>
      </c>
      <c r="Y15" s="270" t="e">
        <f t="shared" si="1"/>
        <v>#DIV/0!</v>
      </c>
      <c r="Z15" s="271" t="e">
        <f t="shared" si="1"/>
        <v>#DIV/0!</v>
      </c>
      <c r="AA15" s="272" t="e">
        <f t="shared" si="1"/>
        <v>#DIV/0!</v>
      </c>
      <c r="AB15" s="270" t="e">
        <f t="shared" si="1"/>
        <v>#DIV/0!</v>
      </c>
      <c r="AC15" s="273" t="e">
        <f t="shared" si="1"/>
        <v>#DIV/0!</v>
      </c>
      <c r="AD15" s="270" t="e">
        <f t="shared" si="1"/>
        <v>#DIV/0!</v>
      </c>
      <c r="AE15" s="271" t="e">
        <f t="shared" si="1"/>
        <v>#DIV/0!</v>
      </c>
      <c r="AF15" s="269" t="e">
        <f t="shared" si="1"/>
        <v>#DIV/0!</v>
      </c>
      <c r="AG15" s="273" t="e">
        <f t="shared" si="1"/>
        <v>#DIV/0!</v>
      </c>
      <c r="AH15" s="273" t="e">
        <f>AH14/AH12</f>
        <v>#DIV/0!</v>
      </c>
      <c r="AI15" s="273" t="e">
        <f>AI14/AI12</f>
        <v>#DIV/0!</v>
      </c>
    </row>
    <row r="16" spans="1:35" ht="39.75" customHeight="1">
      <c r="A16" s="277" t="s">
        <v>267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</row>
    <row r="17" spans="1:35" ht="39.75" customHeight="1">
      <c r="A17" s="277" t="s">
        <v>266</v>
      </c>
      <c r="B17" s="297">
        <f>SUM(B16:AI16)</f>
        <v>0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9"/>
    </row>
    <row r="18" spans="1:35" ht="39.75" customHeight="1" thickBot="1">
      <c r="A18" s="137" t="s">
        <v>157</v>
      </c>
      <c r="B18" s="307">
        <f>SUM(B14:V14)</f>
        <v>0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7">
        <f>SUM(W14:AI14)</f>
        <v>0</v>
      </c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</row>
    <row r="19" spans="1:35" ht="19.5" customHeight="1" thickBot="1">
      <c r="A19" s="309" t="s">
        <v>146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</row>
    <row r="20" spans="1:35" ht="39.75" customHeight="1" thickBot="1">
      <c r="A20" s="129" t="s">
        <v>142</v>
      </c>
      <c r="B20" s="143">
        <f>COUNT('arkusz obciążeń'!D6:J7)</f>
        <v>0</v>
      </c>
      <c r="C20" s="144">
        <f>COUNT('arkusz obciążeń'!D8:J9)</f>
        <v>0</v>
      </c>
      <c r="D20" s="149">
        <f>COUNT('arkusz obciążeń'!D10:J11)</f>
        <v>0</v>
      </c>
      <c r="E20" s="187">
        <f>COUNT('arkusz obciążeń'!D12:J13)</f>
        <v>0</v>
      </c>
      <c r="F20" s="143">
        <f>COUNT('arkusz obciążeń'!D14:J15)</f>
        <v>0</v>
      </c>
      <c r="G20" s="144">
        <f>COUNT('arkusz obciążeń'!D16:J17)</f>
        <v>0</v>
      </c>
      <c r="H20" s="145">
        <f>COUNT('arkusz obciążeń'!D18:J19)</f>
        <v>0</v>
      </c>
      <c r="I20" s="146">
        <f>COUNT('arkusz obciążeń'!D20:J21)</f>
        <v>0</v>
      </c>
      <c r="J20" s="147">
        <f>COUNT('arkusz obciążeń'!D22:J23)</f>
        <v>0</v>
      </c>
      <c r="K20" s="144">
        <f>COUNT('arkusz obciążeń'!D24:J25)</f>
        <v>0</v>
      </c>
      <c r="L20" s="145">
        <f>COUNT('arkusz obciążeń'!D26:J27)</f>
        <v>0</v>
      </c>
      <c r="M20" s="146">
        <f>COUNT('arkusz obciążeń'!D28:J29)</f>
        <v>0</v>
      </c>
      <c r="N20" s="147">
        <f>COUNT('arkusz obciążeń'!D30:J31)</f>
        <v>0</v>
      </c>
      <c r="O20" s="148">
        <f>COUNT('arkusz obciążeń'!D32:J33)</f>
        <v>0</v>
      </c>
      <c r="P20" s="149">
        <f>COUNT('arkusz obciążeń'!D34:J35)</f>
        <v>0</v>
      </c>
      <c r="Q20" s="145">
        <f>COUNT('arkusz obciążeń'!D36:J37)</f>
        <v>0</v>
      </c>
      <c r="R20" s="144">
        <f>COUNT('arkusz obciążeń'!D38:J39)</f>
        <v>0</v>
      </c>
      <c r="S20" s="143">
        <f>COUNT('arkusz obciążeń'!D40:J41)</f>
        <v>0</v>
      </c>
      <c r="T20" s="146">
        <f>COUNT('arkusz obciążeń'!D42:J43)</f>
        <v>0</v>
      </c>
      <c r="U20" s="146">
        <f>COUNT('arkusz obciążeń'!D44:J45)</f>
        <v>0</v>
      </c>
      <c r="V20" s="146">
        <f>COUNT('arkusz obciążeń'!D46:J47)</f>
        <v>0</v>
      </c>
      <c r="W20" s="143">
        <f>COUNT('arkusz obciążeń'!D48:J49)</f>
        <v>0</v>
      </c>
      <c r="X20" s="143">
        <f>COUNT('arkusz obciążeń'!D50:J51)</f>
        <v>0</v>
      </c>
      <c r="Y20" s="149">
        <f>COUNT('arkusz obciążeń'!D52:J53)</f>
        <v>0</v>
      </c>
      <c r="Z20" s="187">
        <f>COUNT('arkusz obciążeń'!D54:J55)</f>
        <v>0</v>
      </c>
      <c r="AA20" s="143">
        <f>COUNT('arkusz obciążeń'!D56:J57)</f>
        <v>0</v>
      </c>
      <c r="AB20" s="144">
        <f>COUNT('arkusz obciążeń'!D58:J59)</f>
        <v>0</v>
      </c>
      <c r="AC20" s="145">
        <f>COUNT('arkusz obciążeń'!D60:J61)</f>
        <v>0</v>
      </c>
      <c r="AD20" s="146">
        <f>COUNT('arkusz obciążeń'!Z62:AF63)</f>
        <v>0</v>
      </c>
      <c r="AE20" s="147">
        <f>COUNT('arkusz obciążeń'!Z64:AF65)</f>
        <v>0</v>
      </c>
      <c r="AF20" s="144">
        <f>COUNT('arkusz obciążeń'!Z66:AF67)</f>
        <v>0</v>
      </c>
      <c r="AG20" s="145">
        <f>COUNT('arkusz obciążeń'!Z70:AF71)</f>
        <v>0</v>
      </c>
      <c r="AH20" s="149">
        <f>COUNT('arkusz obciążeń'!Z70:AF71)</f>
        <v>0</v>
      </c>
      <c r="AI20" s="149">
        <f>COUNT('arkusz obciążeń'!Z72:AF73)</f>
        <v>0</v>
      </c>
    </row>
    <row r="21" spans="1:35" ht="39.75" customHeight="1" thickBot="1">
      <c r="A21" s="130" t="s">
        <v>143</v>
      </c>
      <c r="B21" s="300">
        <f>SUM(B20:AI20)</f>
        <v>0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</row>
    <row r="22" spans="1:35" ht="39.75" customHeight="1" thickBot="1">
      <c r="A22" s="131" t="s">
        <v>144</v>
      </c>
      <c r="B22" s="188">
        <f>SUM('arkusz obciążeń'!D6:J7)</f>
        <v>0</v>
      </c>
      <c r="C22" s="189">
        <f>SUM('arkusz obciążeń'!D8:J9)</f>
        <v>0</v>
      </c>
      <c r="D22" s="190">
        <f>SUM('arkusz obciążeń'!D10:J11)</f>
        <v>0</v>
      </c>
      <c r="E22" s="191">
        <f>SUM('arkusz obciążeń'!D12:J13)</f>
        <v>0</v>
      </c>
      <c r="F22" s="132">
        <f>SUM('arkusz obciążeń'!D14:J15)</f>
        <v>0</v>
      </c>
      <c r="G22" s="134">
        <f>SUM('arkusz obciążeń'!D16:J17)</f>
        <v>0</v>
      </c>
      <c r="H22" s="133">
        <f>SUM('arkusz obciążeń'!D18:J19)</f>
        <v>0</v>
      </c>
      <c r="I22" s="134">
        <f>SUM('arkusz obciążeń'!D20:J21)</f>
        <v>0</v>
      </c>
      <c r="J22" s="135">
        <f>SUM('arkusz obciążeń'!D22:J23)</f>
        <v>0</v>
      </c>
      <c r="K22" s="136">
        <f>SUM('arkusz obciążeń'!D24:J25)</f>
        <v>0</v>
      </c>
      <c r="L22" s="133">
        <f>SUM('arkusz obciążeń'!D26:J27)</f>
        <v>0</v>
      </c>
      <c r="M22" s="133">
        <f>SUM('arkusz obciążeń'!D28:J29)</f>
        <v>0</v>
      </c>
      <c r="N22" s="150">
        <f>SUM('arkusz obciążeń'!D30:J31)</f>
        <v>0</v>
      </c>
      <c r="O22" s="151">
        <f>SUM('arkusz obciążeń'!D32:J33)</f>
        <v>0</v>
      </c>
      <c r="P22" s="134">
        <f>SUM('arkusz obciążeń'!D34:J35)</f>
        <v>0</v>
      </c>
      <c r="Q22" s="133">
        <f>SUM('arkusz obciążeń'!D36:J37)</f>
        <v>0</v>
      </c>
      <c r="R22" s="135">
        <f>SUM('arkusz obciążeń'!D38:J39)</f>
        <v>0</v>
      </c>
      <c r="S22" s="221">
        <f>SUM('arkusz obciążeń'!D40:J41)</f>
        <v>0</v>
      </c>
      <c r="T22" s="222">
        <f>SUM('arkusz obciążeń'!D42:J43)</f>
        <v>0</v>
      </c>
      <c r="U22" s="242">
        <f>SUM('arkusz obciążeń'!D44:J45)</f>
        <v>0</v>
      </c>
      <c r="V22" s="242">
        <f>SUM('arkusz obciążeń'!D46:J47)</f>
        <v>0</v>
      </c>
      <c r="W22" s="188">
        <f>SUM('arkusz obciążeń'!D48:J49)</f>
        <v>0</v>
      </c>
      <c r="X22" s="189">
        <f>SUM('arkusz obciążeń'!D50:J51)</f>
        <v>0</v>
      </c>
      <c r="Y22" s="190">
        <f>SUM('arkusz obciążeń'!D52:J53)</f>
        <v>0</v>
      </c>
      <c r="Z22" s="191">
        <f>SUM('arkusz obciążeń'!D54:J55)</f>
        <v>0</v>
      </c>
      <c r="AA22" s="132">
        <f>SUM('arkusz obciążeń'!D56:J57)</f>
        <v>0</v>
      </c>
      <c r="AB22" s="134">
        <f>SUM('arkusz obciążeń'!D58:J59)</f>
        <v>0</v>
      </c>
      <c r="AC22" s="133">
        <f>SUM('arkusz obciążeń'!D60:J61)</f>
        <v>0</v>
      </c>
      <c r="AD22" s="134">
        <f>SUM('arkusz obciążeń'!D62:J63)</f>
        <v>0</v>
      </c>
      <c r="AE22" s="135">
        <f>SUM('arkusz obciążeń'!D64:J65)</f>
        <v>0</v>
      </c>
      <c r="AF22" s="136">
        <f>SUM('arkusz obciążeń'!D66:J67)</f>
        <v>0</v>
      </c>
      <c r="AG22" s="133">
        <f>SUM('arkusz obciążeń'!D68:J69)</f>
        <v>0</v>
      </c>
      <c r="AH22" s="134">
        <f>SUM('arkusz obciążeń'!D70:J71)</f>
        <v>0</v>
      </c>
      <c r="AI22" s="134">
        <f>SUM('arkusz obciążeń'!D72:J73)</f>
        <v>0</v>
      </c>
    </row>
    <row r="23" spans="1:35" ht="39.75" customHeight="1" thickBot="1">
      <c r="A23" s="131" t="s">
        <v>145</v>
      </c>
      <c r="B23" s="278" t="e">
        <f aca="true" t="shared" si="2" ref="B23:V23">(B22/B20)</f>
        <v>#DIV/0!</v>
      </c>
      <c r="C23" s="269" t="e">
        <f t="shared" si="2"/>
        <v>#DIV/0!</v>
      </c>
      <c r="D23" s="274" t="e">
        <f t="shared" si="2"/>
        <v>#DIV/0!</v>
      </c>
      <c r="E23" s="279" t="e">
        <f t="shared" si="2"/>
        <v>#DIV/0!</v>
      </c>
      <c r="F23" s="272" t="e">
        <f t="shared" si="2"/>
        <v>#DIV/0!</v>
      </c>
      <c r="G23" s="280" t="e">
        <f t="shared" si="2"/>
        <v>#DIV/0!</v>
      </c>
      <c r="H23" s="273" t="e">
        <f t="shared" si="2"/>
        <v>#DIV/0!</v>
      </c>
      <c r="I23" s="274" t="e">
        <f t="shared" si="2"/>
        <v>#DIV/0!</v>
      </c>
      <c r="J23" s="281" t="e">
        <f t="shared" si="2"/>
        <v>#DIV/0!</v>
      </c>
      <c r="K23" s="270" t="e">
        <f t="shared" si="2"/>
        <v>#DIV/0!</v>
      </c>
      <c r="L23" s="273" t="e">
        <f t="shared" si="2"/>
        <v>#DIV/0!</v>
      </c>
      <c r="M23" s="282" t="e">
        <f t="shared" si="2"/>
        <v>#DIV/0!</v>
      </c>
      <c r="N23" s="278" t="e">
        <f t="shared" si="2"/>
        <v>#DIV/0!</v>
      </c>
      <c r="O23" s="281" t="e">
        <f t="shared" si="2"/>
        <v>#DIV/0!</v>
      </c>
      <c r="P23" s="274" t="e">
        <f t="shared" si="2"/>
        <v>#DIV/0!</v>
      </c>
      <c r="Q23" s="270" t="e">
        <f t="shared" si="2"/>
        <v>#DIV/0!</v>
      </c>
      <c r="R23" s="271" t="e">
        <f t="shared" si="2"/>
        <v>#DIV/0!</v>
      </c>
      <c r="S23" s="271" t="e">
        <f t="shared" si="2"/>
        <v>#DIV/0!</v>
      </c>
      <c r="T23" s="269" t="e">
        <f t="shared" si="2"/>
        <v>#DIV/0!</v>
      </c>
      <c r="U23" s="269" t="e">
        <f t="shared" si="2"/>
        <v>#DIV/0!</v>
      </c>
      <c r="V23" s="269" t="e">
        <f t="shared" si="2"/>
        <v>#DIV/0!</v>
      </c>
      <c r="W23" s="278" t="e">
        <f aca="true" t="shared" si="3" ref="W23:AI23">(W22/W20)</f>
        <v>#DIV/0!</v>
      </c>
      <c r="X23" s="269" t="e">
        <f t="shared" si="3"/>
        <v>#DIV/0!</v>
      </c>
      <c r="Y23" s="274" t="e">
        <f t="shared" si="3"/>
        <v>#DIV/0!</v>
      </c>
      <c r="Z23" s="279" t="e">
        <f t="shared" si="3"/>
        <v>#DIV/0!</v>
      </c>
      <c r="AA23" s="272" t="e">
        <f t="shared" si="3"/>
        <v>#DIV/0!</v>
      </c>
      <c r="AB23" s="280" t="e">
        <f t="shared" si="3"/>
        <v>#DIV/0!</v>
      </c>
      <c r="AC23" s="273" t="e">
        <f>AC22/AC20</f>
        <v>#DIV/0!</v>
      </c>
      <c r="AD23" s="274" t="e">
        <f t="shared" si="3"/>
        <v>#DIV/0!</v>
      </c>
      <c r="AE23" s="281" t="e">
        <f t="shared" si="3"/>
        <v>#DIV/0!</v>
      </c>
      <c r="AF23" s="270" t="e">
        <f t="shared" si="3"/>
        <v>#DIV/0!</v>
      </c>
      <c r="AG23" s="270" t="e">
        <f t="shared" si="3"/>
        <v>#DIV/0!</v>
      </c>
      <c r="AH23" s="270" t="e">
        <f t="shared" si="3"/>
        <v>#DIV/0!</v>
      </c>
      <c r="AI23" s="270" t="e">
        <f t="shared" si="3"/>
        <v>#DIV/0!</v>
      </c>
    </row>
    <row r="24" spans="1:35" ht="39.75" customHeight="1">
      <c r="A24" s="277" t="s">
        <v>267</v>
      </c>
      <c r="B24" s="283">
        <f>SUM('arkusz obciążeń'!N6:N7)</f>
        <v>0</v>
      </c>
      <c r="C24" s="283">
        <f>SUM('arkusz obciążeń'!N8:N9)</f>
        <v>0</v>
      </c>
      <c r="D24" s="283">
        <f>SUM('arkusz obciążeń'!N10:N11)</f>
        <v>0</v>
      </c>
      <c r="E24" s="283">
        <f>SUM('arkusz obciążeń'!N12:N13)</f>
        <v>0</v>
      </c>
      <c r="F24" s="283">
        <f>SUM('arkusz obciążeń'!N14:N15)</f>
        <v>0</v>
      </c>
      <c r="G24" s="283">
        <f>SUM('arkusz obciążeń'!N16:N17)</f>
        <v>0</v>
      </c>
      <c r="H24" s="283">
        <f>SUM('arkusz obciążeń'!N18:N19)</f>
        <v>0</v>
      </c>
      <c r="I24" s="283">
        <f>SUM('arkusz obciążeń'!N20:N21)</f>
        <v>0</v>
      </c>
      <c r="J24" s="283">
        <f>SUM('arkusz obciążeń'!N22:N23)</f>
        <v>0</v>
      </c>
      <c r="K24" s="283">
        <f>SUM('arkusz obciążeń'!N24:N25)</f>
        <v>0</v>
      </c>
      <c r="L24" s="283">
        <f>SUM('arkusz obciążeń'!N26:N27)</f>
        <v>0</v>
      </c>
      <c r="M24" s="283">
        <f>SUM('arkusz obciążeń'!N28:N29)</f>
        <v>0</v>
      </c>
      <c r="N24" s="283">
        <f>SUM('arkusz obciążeń'!N30:N31)</f>
        <v>0</v>
      </c>
      <c r="O24" s="283">
        <f>SUM('arkusz obciążeń'!N32:N33)</f>
        <v>0</v>
      </c>
      <c r="P24" s="283">
        <f>SUM('arkusz obciążeń'!N34:N35)</f>
        <v>0</v>
      </c>
      <c r="Q24" s="283">
        <f>SUM('arkusz obciążeń'!N36:N37)</f>
        <v>0</v>
      </c>
      <c r="R24" s="283">
        <f>SUM('arkusz obciążeń'!N38:N39)</f>
        <v>0</v>
      </c>
      <c r="S24" s="283">
        <f>SUM('arkusz obciążeń'!N40:N41)</f>
        <v>0</v>
      </c>
      <c r="T24" s="283">
        <f>SUM('arkusz obciążeń'!N42:N43)</f>
        <v>0</v>
      </c>
      <c r="U24" s="283">
        <f>SUM('arkusz obciążeń'!N42:N43)</f>
        <v>0</v>
      </c>
      <c r="V24" s="283">
        <f>SUM('arkusz obciążeń'!N46:N47)</f>
        <v>0</v>
      </c>
      <c r="W24" s="283">
        <f>SUM('arkusz obciążeń'!N48:N49)</f>
        <v>0</v>
      </c>
      <c r="X24" s="283">
        <f>SUM('arkusz obciążeń'!N50:N51)</f>
        <v>0</v>
      </c>
      <c r="Y24" s="283">
        <f>SUM('arkusz obciążeń'!N52:N53)</f>
        <v>0</v>
      </c>
      <c r="Z24" s="283">
        <f>SUM('arkusz obciążeń'!N54:N55)</f>
        <v>0</v>
      </c>
      <c r="AA24" s="283">
        <f>SUM('arkusz obciążeń'!N56:N57)</f>
        <v>0</v>
      </c>
      <c r="AB24" s="283">
        <f>SUM('arkusz obciążeń'!N58:N59)</f>
        <v>0</v>
      </c>
      <c r="AC24" s="283">
        <f>SUM('arkusz obciążeń'!N60:N61)</f>
        <v>0</v>
      </c>
      <c r="AD24" s="283">
        <f>SUM('arkusz obciążeń'!N62:N63)</f>
        <v>0</v>
      </c>
      <c r="AE24" s="283">
        <f>SUM('arkusz obciążeń'!N64:N65)</f>
        <v>0</v>
      </c>
      <c r="AF24" s="283">
        <f>SUM('arkusz obciążeń'!N66:N67)</f>
        <v>0</v>
      </c>
      <c r="AG24" s="283">
        <f>SUM('arkusz obciążeń'!N68:N69)</f>
        <v>0</v>
      </c>
      <c r="AH24" s="283">
        <f>SUM('arkusz obciążeń'!N70:N71)</f>
        <v>0</v>
      </c>
      <c r="AI24" s="283">
        <f>SUM('arkusz obciążeń'!N72:N73)</f>
        <v>0</v>
      </c>
    </row>
    <row r="25" spans="1:35" ht="39.75" customHeight="1">
      <c r="A25" s="277" t="s">
        <v>266</v>
      </c>
      <c r="B25" s="304">
        <f>SUM(B24:AI24)</f>
        <v>0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6"/>
    </row>
    <row r="26" spans="1:35" ht="39.75" customHeight="1" thickBot="1">
      <c r="A26" s="137" t="s">
        <v>157</v>
      </c>
      <c r="B26" s="302">
        <f>SUM(B22:AI22)</f>
        <v>0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</row>
    <row r="27" spans="1:35" ht="19.5" customHeight="1" thickBot="1">
      <c r="A27" s="186"/>
      <c r="B27" s="182"/>
      <c r="C27" s="182"/>
      <c r="D27" s="182"/>
      <c r="E27" s="183"/>
      <c r="F27" s="293" t="s">
        <v>147</v>
      </c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182"/>
      <c r="X27" s="182"/>
      <c r="Y27" s="182"/>
      <c r="Z27" s="183"/>
      <c r="AA27" s="293" t="s">
        <v>147</v>
      </c>
      <c r="AB27" s="293"/>
      <c r="AC27" s="293"/>
      <c r="AD27" s="293"/>
      <c r="AE27" s="293"/>
      <c r="AF27" s="293"/>
      <c r="AG27" s="293"/>
      <c r="AH27" s="293"/>
      <c r="AI27" s="293"/>
    </row>
    <row r="28" spans="1:35" ht="19.5" customHeight="1">
      <c r="A28" s="123" t="s">
        <v>148</v>
      </c>
      <c r="B28" s="169"/>
      <c r="C28" s="170"/>
      <c r="D28" s="171"/>
      <c r="E28" s="172"/>
      <c r="F28" s="162"/>
      <c r="G28" s="163"/>
      <c r="H28" s="163"/>
      <c r="I28" s="163"/>
      <c r="J28" s="163"/>
      <c r="K28" s="163"/>
      <c r="L28" s="164"/>
      <c r="M28" s="163"/>
      <c r="N28" s="163"/>
      <c r="O28" s="163"/>
      <c r="P28" s="163"/>
      <c r="Q28" s="163"/>
      <c r="R28" s="163"/>
      <c r="S28" s="169"/>
      <c r="T28" s="170"/>
      <c r="U28" s="171"/>
      <c r="V28" s="171"/>
      <c r="W28" s="169"/>
      <c r="X28" s="170"/>
      <c r="Y28" s="171"/>
      <c r="Z28" s="172"/>
      <c r="AA28" s="162"/>
      <c r="AB28" s="163"/>
      <c r="AC28" s="163"/>
      <c r="AD28" s="163"/>
      <c r="AE28" s="163"/>
      <c r="AF28" s="163"/>
      <c r="AG28" s="164"/>
      <c r="AH28" s="164"/>
      <c r="AI28" s="164"/>
    </row>
    <row r="29" spans="1:35" ht="19.5" customHeight="1">
      <c r="A29" s="124" t="s">
        <v>149</v>
      </c>
      <c r="B29" s="173"/>
      <c r="C29" s="174"/>
      <c r="D29" s="175"/>
      <c r="E29" s="176"/>
      <c r="F29" s="165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73"/>
      <c r="T29" s="174"/>
      <c r="U29" s="175"/>
      <c r="V29" s="175"/>
      <c r="W29" s="173"/>
      <c r="X29" s="174"/>
      <c r="Y29" s="175"/>
      <c r="Z29" s="176"/>
      <c r="AA29" s="165"/>
      <c r="AB29" s="166"/>
      <c r="AC29" s="166"/>
      <c r="AD29" s="166"/>
      <c r="AE29" s="166"/>
      <c r="AF29" s="166"/>
      <c r="AG29" s="166"/>
      <c r="AH29" s="166"/>
      <c r="AI29" s="166"/>
    </row>
    <row r="30" spans="1:35" ht="19.5" customHeight="1">
      <c r="A30" s="124" t="s">
        <v>150</v>
      </c>
      <c r="B30" s="173"/>
      <c r="C30" s="174"/>
      <c r="D30" s="175"/>
      <c r="E30" s="176"/>
      <c r="F30" s="165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73"/>
      <c r="T30" s="174"/>
      <c r="U30" s="175"/>
      <c r="V30" s="175"/>
      <c r="W30" s="173"/>
      <c r="X30" s="174"/>
      <c r="Y30" s="175"/>
      <c r="Z30" s="176"/>
      <c r="AA30" s="165"/>
      <c r="AB30" s="166"/>
      <c r="AC30" s="166"/>
      <c r="AD30" s="166"/>
      <c r="AE30" s="166"/>
      <c r="AF30" s="166"/>
      <c r="AG30" s="166"/>
      <c r="AH30" s="166"/>
      <c r="AI30" s="166"/>
    </row>
    <row r="31" spans="1:35" ht="19.5" customHeight="1" thickBot="1">
      <c r="A31" s="125" t="s">
        <v>151</v>
      </c>
      <c r="B31" s="177"/>
      <c r="C31" s="178"/>
      <c r="D31" s="179"/>
      <c r="E31" s="180"/>
      <c r="F31" s="167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77"/>
      <c r="T31" s="178"/>
      <c r="U31" s="179"/>
      <c r="V31" s="179"/>
      <c r="W31" s="177"/>
      <c r="X31" s="178"/>
      <c r="Y31" s="179"/>
      <c r="Z31" s="180"/>
      <c r="AA31" s="167"/>
      <c r="AB31" s="168"/>
      <c r="AC31" s="168"/>
      <c r="AD31" s="168"/>
      <c r="AE31" s="168"/>
      <c r="AF31" s="168"/>
      <c r="AG31" s="168"/>
      <c r="AH31" s="168"/>
      <c r="AI31" s="168"/>
    </row>
    <row r="32" spans="2:35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4.25">
      <c r="B33" s="1"/>
      <c r="C33" s="126" t="s">
        <v>152</v>
      </c>
      <c r="D33" s="1"/>
      <c r="E33" s="1"/>
      <c r="F33" s="127" t="s">
        <v>153</v>
      </c>
      <c r="G33" s="1"/>
      <c r="H33" s="1"/>
      <c r="I33" s="128" t="s">
        <v>154</v>
      </c>
      <c r="J33" s="1"/>
      <c r="K33" s="1"/>
      <c r="L33" s="268" t="s">
        <v>264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26" t="s">
        <v>152</v>
      </c>
      <c r="Y33" s="1"/>
      <c r="Z33" s="1"/>
      <c r="AA33" s="127" t="s">
        <v>153</v>
      </c>
      <c r="AB33" s="1"/>
      <c r="AC33" s="1"/>
      <c r="AD33" s="128" t="s">
        <v>154</v>
      </c>
      <c r="AE33" s="1"/>
      <c r="AF33" s="1"/>
      <c r="AG33" s="268" t="s">
        <v>264</v>
      </c>
      <c r="AH33" s="1"/>
      <c r="AI33" s="1"/>
    </row>
    <row r="34" spans="2:35" ht="14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21">
      <c r="B35" s="1"/>
      <c r="C35" s="181" t="s">
        <v>155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81" t="s">
        <v>155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</sheetData>
  <sheetProtection/>
  <mergeCells count="30">
    <mergeCell ref="A2:V2"/>
    <mergeCell ref="B3:D3"/>
    <mergeCell ref="E3:G3"/>
    <mergeCell ref="H3:N3"/>
    <mergeCell ref="O3:P3"/>
    <mergeCell ref="Q3:V3"/>
    <mergeCell ref="F27:V27"/>
    <mergeCell ref="B4:E4"/>
    <mergeCell ref="F4:I4"/>
    <mergeCell ref="J4:N4"/>
    <mergeCell ref="O4:R4"/>
    <mergeCell ref="S4:V4"/>
    <mergeCell ref="B18:V18"/>
    <mergeCell ref="A19:V19"/>
    <mergeCell ref="W3:Y3"/>
    <mergeCell ref="Z3:AB3"/>
    <mergeCell ref="AC3:AI3"/>
    <mergeCell ref="W4:Z4"/>
    <mergeCell ref="AA4:AE4"/>
    <mergeCell ref="AF4:AI4"/>
    <mergeCell ref="AA27:AI27"/>
    <mergeCell ref="B13:AI13"/>
    <mergeCell ref="A7:AI7"/>
    <mergeCell ref="A10:AI10"/>
    <mergeCell ref="B17:AI17"/>
    <mergeCell ref="B21:AI21"/>
    <mergeCell ref="B26:AI26"/>
    <mergeCell ref="B25:AI25"/>
    <mergeCell ref="W18:AI18"/>
    <mergeCell ref="W19:AI19"/>
  </mergeCells>
  <printOptions/>
  <pageMargins left="0.7" right="0.7" top="0.75" bottom="0.75" header="0.3" footer="0.3"/>
  <pageSetup orientation="portrait" paperSize="9" scale="27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76"/>
  <sheetViews>
    <sheetView view="pageBreakPreview" zoomScale="90" zoomScaleNormal="90" zoomScaleSheetLayoutView="90" zoomScalePageLayoutView="0" workbookViewId="0" topLeftCell="A1">
      <pane xSplit="2" ySplit="5" topLeftCell="C6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M8" sqref="M8:M9"/>
    </sheetView>
  </sheetViews>
  <sheetFormatPr defaultColWidth="9" defaultRowHeight="14.25"/>
  <cols>
    <col min="1" max="1" width="4.69921875" style="1" customWidth="1"/>
    <col min="2" max="2" width="9.5" style="1" customWidth="1"/>
    <col min="3" max="3" width="9" style="1" customWidth="1"/>
    <col min="4" max="10" width="6.59765625" style="1" customWidth="1"/>
    <col min="11" max="11" width="9.19921875" style="126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329" t="s">
        <v>258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1"/>
    </row>
    <row r="2" spans="1:17" ht="27.75" customHeight="1" thickBot="1">
      <c r="A2" s="330"/>
      <c r="B2" s="330"/>
      <c r="C2" s="330"/>
      <c r="D2" s="331"/>
      <c r="E2" s="330" t="s">
        <v>31</v>
      </c>
      <c r="F2" s="330"/>
      <c r="G2" s="329" t="s">
        <v>18</v>
      </c>
      <c r="H2" s="330"/>
      <c r="I2" s="330"/>
      <c r="J2" s="331"/>
      <c r="K2" s="329" t="s">
        <v>36</v>
      </c>
      <c r="L2" s="330"/>
      <c r="M2" s="330"/>
      <c r="N2" s="330"/>
      <c r="O2" s="329"/>
      <c r="P2" s="330"/>
      <c r="Q2" s="331"/>
    </row>
    <row r="3" spans="1:17" ht="16.5" thickBot="1">
      <c r="A3" s="348" t="s">
        <v>22</v>
      </c>
      <c r="B3" s="349"/>
      <c r="C3" s="350" t="s">
        <v>13</v>
      </c>
      <c r="D3" s="351"/>
      <c r="E3" s="351"/>
      <c r="F3" s="351"/>
      <c r="G3" s="351"/>
      <c r="H3" s="351"/>
      <c r="I3" s="351"/>
      <c r="J3" s="351"/>
      <c r="K3" s="352"/>
      <c r="L3" s="97" t="s">
        <v>121</v>
      </c>
      <c r="M3" s="355" t="s">
        <v>14</v>
      </c>
      <c r="N3" s="357"/>
      <c r="O3" s="355" t="s">
        <v>16</v>
      </c>
      <c r="P3" s="356"/>
      <c r="Q3" s="357"/>
    </row>
    <row r="4" spans="1:17" ht="15">
      <c r="A4" s="344" t="s">
        <v>0</v>
      </c>
      <c r="B4" s="344" t="s">
        <v>1</v>
      </c>
      <c r="C4" s="2"/>
      <c r="D4" s="346" t="s">
        <v>2</v>
      </c>
      <c r="E4" s="346"/>
      <c r="F4" s="346"/>
      <c r="G4" s="346"/>
      <c r="H4" s="346"/>
      <c r="I4" s="346"/>
      <c r="J4" s="347"/>
      <c r="K4" s="353" t="s">
        <v>20</v>
      </c>
      <c r="L4" s="368" t="s">
        <v>82</v>
      </c>
      <c r="M4" s="332" t="s">
        <v>15</v>
      </c>
      <c r="N4" s="334" t="s">
        <v>21</v>
      </c>
      <c r="O4" s="358" t="s">
        <v>35</v>
      </c>
      <c r="P4" s="360" t="s">
        <v>32</v>
      </c>
      <c r="Q4" s="362" t="s">
        <v>33</v>
      </c>
    </row>
    <row r="5" spans="1:17" ht="15.75" thickBot="1">
      <c r="A5" s="345"/>
      <c r="B5" s="345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354"/>
      <c r="L5" s="369"/>
      <c r="M5" s="333"/>
      <c r="N5" s="335"/>
      <c r="O5" s="359"/>
      <c r="P5" s="361"/>
      <c r="Q5" s="363"/>
    </row>
    <row r="6" spans="1:17" ht="15" customHeight="1">
      <c r="A6" s="336">
        <v>19</v>
      </c>
      <c r="B6" s="364" t="s">
        <v>259</v>
      </c>
      <c r="C6" s="5" t="s">
        <v>11</v>
      </c>
      <c r="D6" s="9"/>
      <c r="E6" s="9"/>
      <c r="F6" s="9"/>
      <c r="G6" s="9"/>
      <c r="H6" s="9"/>
      <c r="I6" s="9"/>
      <c r="J6" s="10"/>
      <c r="K6" s="340">
        <f>SUM(D6:J7)</f>
        <v>0</v>
      </c>
      <c r="L6" s="366"/>
      <c r="M6" s="321"/>
      <c r="N6" s="323"/>
      <c r="O6" s="336"/>
      <c r="P6" s="325"/>
      <c r="Q6" s="327"/>
    </row>
    <row r="7" spans="1:17" ht="15.75" customHeight="1" thickBot="1">
      <c r="A7" s="337"/>
      <c r="B7" s="365"/>
      <c r="C7" s="6" t="s">
        <v>12</v>
      </c>
      <c r="D7" s="11"/>
      <c r="E7" s="11"/>
      <c r="F7" s="11"/>
      <c r="G7" s="11"/>
      <c r="H7" s="11"/>
      <c r="I7" s="11"/>
      <c r="J7" s="12"/>
      <c r="K7" s="341"/>
      <c r="L7" s="367"/>
      <c r="M7" s="322"/>
      <c r="N7" s="324"/>
      <c r="O7" s="337"/>
      <c r="P7" s="326"/>
      <c r="Q7" s="328"/>
    </row>
    <row r="8" spans="1:17" ht="15" customHeight="1">
      <c r="A8" s="336">
        <v>20</v>
      </c>
      <c r="B8" s="364" t="s">
        <v>225</v>
      </c>
      <c r="C8" s="5" t="s">
        <v>11</v>
      </c>
      <c r="D8" s="9"/>
      <c r="E8" s="9"/>
      <c r="F8" s="9"/>
      <c r="G8" s="9"/>
      <c r="H8" s="9"/>
      <c r="I8" s="9"/>
      <c r="J8" s="10"/>
      <c r="K8" s="340">
        <f>SUM(D8:J9)</f>
        <v>0</v>
      </c>
      <c r="L8" s="342"/>
      <c r="M8" s="321"/>
      <c r="N8" s="323"/>
      <c r="O8" s="336"/>
      <c r="P8" s="325"/>
      <c r="Q8" s="327"/>
    </row>
    <row r="9" spans="1:17" ht="15.75" customHeight="1" thickBot="1">
      <c r="A9" s="337"/>
      <c r="B9" s="365"/>
      <c r="C9" s="6" t="s">
        <v>12</v>
      </c>
      <c r="D9" s="11"/>
      <c r="E9" s="11"/>
      <c r="F9" s="11"/>
      <c r="G9" s="11"/>
      <c r="H9" s="11"/>
      <c r="I9" s="11"/>
      <c r="J9" s="12"/>
      <c r="K9" s="341"/>
      <c r="L9" s="343"/>
      <c r="M9" s="322"/>
      <c r="N9" s="324"/>
      <c r="O9" s="337"/>
      <c r="P9" s="326"/>
      <c r="Q9" s="328"/>
    </row>
    <row r="10" spans="1:17" ht="15" customHeight="1">
      <c r="A10" s="336">
        <v>21</v>
      </c>
      <c r="B10" s="364" t="s">
        <v>226</v>
      </c>
      <c r="C10" s="5" t="s">
        <v>11</v>
      </c>
      <c r="D10" s="9"/>
      <c r="E10" s="9"/>
      <c r="F10" s="9"/>
      <c r="G10" s="9"/>
      <c r="H10" s="9"/>
      <c r="I10" s="9"/>
      <c r="J10" s="10"/>
      <c r="K10" s="340">
        <f>SUM(D10:J11)</f>
        <v>0</v>
      </c>
      <c r="L10" s="342"/>
      <c r="M10" s="321"/>
      <c r="N10" s="323"/>
      <c r="O10" s="336"/>
      <c r="P10" s="325"/>
      <c r="Q10" s="327"/>
    </row>
    <row r="11" spans="1:17" ht="15.75" customHeight="1" thickBot="1">
      <c r="A11" s="337"/>
      <c r="B11" s="365"/>
      <c r="C11" s="6" t="s">
        <v>12</v>
      </c>
      <c r="D11" s="11"/>
      <c r="E11" s="11"/>
      <c r="F11" s="11"/>
      <c r="G11" s="11"/>
      <c r="H11" s="11"/>
      <c r="I11" s="11"/>
      <c r="J11" s="12"/>
      <c r="K11" s="341"/>
      <c r="L11" s="343"/>
      <c r="M11" s="322"/>
      <c r="N11" s="324"/>
      <c r="O11" s="337"/>
      <c r="P11" s="326"/>
      <c r="Q11" s="328"/>
    </row>
    <row r="12" spans="1:17" ht="15" customHeight="1">
      <c r="A12" s="336">
        <v>22</v>
      </c>
      <c r="B12" s="364" t="s">
        <v>227</v>
      </c>
      <c r="C12" s="5" t="s">
        <v>11</v>
      </c>
      <c r="D12" s="9"/>
      <c r="E12" s="9"/>
      <c r="F12" s="9"/>
      <c r="G12" s="9"/>
      <c r="H12" s="9"/>
      <c r="I12" s="9"/>
      <c r="J12" s="10"/>
      <c r="K12" s="340">
        <f>SUM(D12:J13)</f>
        <v>0</v>
      </c>
      <c r="L12" s="342"/>
      <c r="M12" s="321"/>
      <c r="N12" s="323"/>
      <c r="O12" s="336"/>
      <c r="P12" s="325"/>
      <c r="Q12" s="327"/>
    </row>
    <row r="13" spans="1:17" ht="15.75" customHeight="1" thickBot="1">
      <c r="A13" s="337"/>
      <c r="B13" s="365"/>
      <c r="C13" s="6" t="s">
        <v>12</v>
      </c>
      <c r="D13" s="11"/>
      <c r="E13" s="11"/>
      <c r="F13" s="11"/>
      <c r="G13" s="11"/>
      <c r="H13" s="11"/>
      <c r="I13" s="11"/>
      <c r="J13" s="12"/>
      <c r="K13" s="341"/>
      <c r="L13" s="343"/>
      <c r="M13" s="322"/>
      <c r="N13" s="324"/>
      <c r="O13" s="337"/>
      <c r="P13" s="326"/>
      <c r="Q13" s="328"/>
    </row>
    <row r="14" spans="1:17" ht="15" customHeight="1">
      <c r="A14" s="336">
        <v>23</v>
      </c>
      <c r="B14" s="338" t="s">
        <v>228</v>
      </c>
      <c r="C14" s="5" t="s">
        <v>11</v>
      </c>
      <c r="D14" s="9"/>
      <c r="E14" s="9"/>
      <c r="F14" s="9"/>
      <c r="G14" s="9"/>
      <c r="H14" s="9"/>
      <c r="I14" s="9"/>
      <c r="J14" s="10"/>
      <c r="K14" s="340">
        <f>SUM(D14:J15)</f>
        <v>0</v>
      </c>
      <c r="L14" s="342"/>
      <c r="M14" s="321"/>
      <c r="N14" s="323"/>
      <c r="O14" s="336"/>
      <c r="P14" s="325"/>
      <c r="Q14" s="327"/>
    </row>
    <row r="15" spans="1:17" ht="15.75" customHeight="1" thickBot="1">
      <c r="A15" s="337"/>
      <c r="B15" s="339"/>
      <c r="C15" s="6" t="s">
        <v>12</v>
      </c>
      <c r="D15" s="11"/>
      <c r="E15" s="11"/>
      <c r="F15" s="11"/>
      <c r="G15" s="11"/>
      <c r="H15" s="11"/>
      <c r="I15" s="11"/>
      <c r="J15" s="12"/>
      <c r="K15" s="341"/>
      <c r="L15" s="343"/>
      <c r="M15" s="322"/>
      <c r="N15" s="324"/>
      <c r="O15" s="337"/>
      <c r="P15" s="326"/>
      <c r="Q15" s="328"/>
    </row>
    <row r="16" spans="1:17" ht="15" customHeight="1">
      <c r="A16" s="336">
        <v>24</v>
      </c>
      <c r="B16" s="338" t="s">
        <v>229</v>
      </c>
      <c r="C16" s="5" t="s">
        <v>11</v>
      </c>
      <c r="D16" s="9"/>
      <c r="E16" s="9"/>
      <c r="F16" s="9"/>
      <c r="G16" s="9"/>
      <c r="H16" s="9"/>
      <c r="I16" s="9"/>
      <c r="J16" s="10"/>
      <c r="K16" s="340">
        <f>SUM(D16:J17)</f>
        <v>0</v>
      </c>
      <c r="L16" s="342"/>
      <c r="M16" s="321"/>
      <c r="N16" s="323"/>
      <c r="O16" s="336"/>
      <c r="P16" s="325"/>
      <c r="Q16" s="327"/>
    </row>
    <row r="17" spans="1:17" ht="15.75" customHeight="1" thickBot="1">
      <c r="A17" s="337"/>
      <c r="B17" s="339"/>
      <c r="C17" s="6" t="s">
        <v>12</v>
      </c>
      <c r="D17" s="11"/>
      <c r="E17" s="11"/>
      <c r="F17" s="11"/>
      <c r="G17" s="11"/>
      <c r="H17" s="11"/>
      <c r="I17" s="11"/>
      <c r="J17" s="12"/>
      <c r="K17" s="341"/>
      <c r="L17" s="343"/>
      <c r="M17" s="322"/>
      <c r="N17" s="324"/>
      <c r="O17" s="337"/>
      <c r="P17" s="326"/>
      <c r="Q17" s="328"/>
    </row>
    <row r="18" spans="1:17" ht="15" customHeight="1">
      <c r="A18" s="336">
        <v>25</v>
      </c>
      <c r="B18" s="338" t="s">
        <v>230</v>
      </c>
      <c r="C18" s="5" t="s">
        <v>11</v>
      </c>
      <c r="D18" s="9"/>
      <c r="E18" s="9"/>
      <c r="F18" s="9"/>
      <c r="G18" s="9"/>
      <c r="H18" s="9"/>
      <c r="I18" s="9"/>
      <c r="J18" s="10"/>
      <c r="K18" s="340">
        <f>SUM(D18:J19)</f>
        <v>0</v>
      </c>
      <c r="L18" s="342"/>
      <c r="M18" s="321"/>
      <c r="N18" s="323"/>
      <c r="O18" s="336"/>
      <c r="P18" s="325"/>
      <c r="Q18" s="327"/>
    </row>
    <row r="19" spans="1:17" ht="15.75" customHeight="1" thickBot="1">
      <c r="A19" s="337"/>
      <c r="B19" s="339"/>
      <c r="C19" s="6" t="s">
        <v>12</v>
      </c>
      <c r="D19" s="11"/>
      <c r="E19" s="11"/>
      <c r="F19" s="11"/>
      <c r="G19" s="11"/>
      <c r="H19" s="11"/>
      <c r="I19" s="11"/>
      <c r="J19" s="12"/>
      <c r="K19" s="341"/>
      <c r="L19" s="343"/>
      <c r="M19" s="322"/>
      <c r="N19" s="324"/>
      <c r="O19" s="337"/>
      <c r="P19" s="326"/>
      <c r="Q19" s="328"/>
    </row>
    <row r="20" spans="1:17" ht="15" customHeight="1">
      <c r="A20" s="336">
        <v>26</v>
      </c>
      <c r="B20" s="338" t="s">
        <v>231</v>
      </c>
      <c r="C20" s="5" t="s">
        <v>11</v>
      </c>
      <c r="D20" s="9"/>
      <c r="E20" s="9"/>
      <c r="F20" s="9"/>
      <c r="G20" s="9"/>
      <c r="H20" s="9"/>
      <c r="I20" s="9"/>
      <c r="J20" s="10"/>
      <c r="K20" s="340">
        <f>SUM(D20:J21)</f>
        <v>0</v>
      </c>
      <c r="L20" s="342"/>
      <c r="M20" s="321"/>
      <c r="N20" s="323"/>
      <c r="O20" s="336"/>
      <c r="P20" s="325"/>
      <c r="Q20" s="327"/>
    </row>
    <row r="21" spans="1:17" ht="15.75" customHeight="1" thickBot="1">
      <c r="A21" s="337"/>
      <c r="B21" s="339"/>
      <c r="C21" s="6" t="s">
        <v>12</v>
      </c>
      <c r="D21" s="11"/>
      <c r="E21" s="11"/>
      <c r="F21" s="11"/>
      <c r="G21" s="11"/>
      <c r="H21" s="11"/>
      <c r="I21" s="11"/>
      <c r="J21" s="12"/>
      <c r="K21" s="341"/>
      <c r="L21" s="343"/>
      <c r="M21" s="322"/>
      <c r="N21" s="324"/>
      <c r="O21" s="337"/>
      <c r="P21" s="326"/>
      <c r="Q21" s="328"/>
    </row>
    <row r="22" spans="1:17" ht="15.75" customHeight="1">
      <c r="A22" s="336">
        <v>27</v>
      </c>
      <c r="B22" s="338" t="s">
        <v>232</v>
      </c>
      <c r="C22" s="5" t="s">
        <v>11</v>
      </c>
      <c r="D22" s="9"/>
      <c r="E22" s="9"/>
      <c r="F22" s="9"/>
      <c r="G22" s="9"/>
      <c r="H22" s="9"/>
      <c r="I22" s="9"/>
      <c r="J22" s="10"/>
      <c r="K22" s="340">
        <f>SUM(D22:J23)</f>
        <v>0</v>
      </c>
      <c r="L22" s="342"/>
      <c r="M22" s="321"/>
      <c r="N22" s="323"/>
      <c r="O22" s="336"/>
      <c r="P22" s="325"/>
      <c r="Q22" s="327"/>
    </row>
    <row r="23" spans="1:17" ht="15.75" customHeight="1" thickBot="1">
      <c r="A23" s="337"/>
      <c r="B23" s="339"/>
      <c r="C23" s="6" t="s">
        <v>12</v>
      </c>
      <c r="D23" s="11"/>
      <c r="E23" s="11"/>
      <c r="F23" s="11"/>
      <c r="G23" s="11"/>
      <c r="H23" s="11"/>
      <c r="I23" s="11"/>
      <c r="J23" s="12"/>
      <c r="K23" s="341"/>
      <c r="L23" s="343"/>
      <c r="M23" s="322"/>
      <c r="N23" s="324"/>
      <c r="O23" s="337"/>
      <c r="P23" s="326"/>
      <c r="Q23" s="328"/>
    </row>
    <row r="24" spans="1:17" ht="15" customHeight="1">
      <c r="A24" s="336">
        <v>28</v>
      </c>
      <c r="B24" s="338" t="s">
        <v>233</v>
      </c>
      <c r="C24" s="5" t="s">
        <v>11</v>
      </c>
      <c r="D24" s="9"/>
      <c r="E24" s="9"/>
      <c r="F24" s="9"/>
      <c r="G24" s="9"/>
      <c r="H24" s="9"/>
      <c r="I24" s="9"/>
      <c r="J24" s="10"/>
      <c r="K24" s="340">
        <f>SUM(D24:J25)</f>
        <v>0</v>
      </c>
      <c r="L24" s="342"/>
      <c r="M24" s="321"/>
      <c r="N24" s="323"/>
      <c r="O24" s="336"/>
      <c r="P24" s="325"/>
      <c r="Q24" s="327"/>
    </row>
    <row r="25" spans="1:17" ht="15.75" customHeight="1" thickBot="1">
      <c r="A25" s="337"/>
      <c r="B25" s="339"/>
      <c r="C25" s="6" t="s">
        <v>12</v>
      </c>
      <c r="D25" s="11"/>
      <c r="E25" s="11"/>
      <c r="F25" s="11"/>
      <c r="G25" s="11"/>
      <c r="H25" s="11"/>
      <c r="I25" s="11"/>
      <c r="J25" s="12"/>
      <c r="K25" s="341"/>
      <c r="L25" s="343"/>
      <c r="M25" s="322"/>
      <c r="N25" s="324"/>
      <c r="O25" s="337"/>
      <c r="P25" s="326"/>
      <c r="Q25" s="328"/>
    </row>
    <row r="26" spans="1:17" ht="15" customHeight="1">
      <c r="A26" s="336">
        <v>29</v>
      </c>
      <c r="B26" s="338" t="s">
        <v>234</v>
      </c>
      <c r="C26" s="5" t="s">
        <v>11</v>
      </c>
      <c r="D26" s="9"/>
      <c r="E26" s="9"/>
      <c r="F26" s="9"/>
      <c r="G26" s="9"/>
      <c r="H26" s="9"/>
      <c r="I26" s="9"/>
      <c r="J26" s="10"/>
      <c r="K26" s="340">
        <f>SUM(D26:J27)</f>
        <v>0</v>
      </c>
      <c r="L26" s="342"/>
      <c r="M26" s="321"/>
      <c r="N26" s="323"/>
      <c r="O26" s="336"/>
      <c r="P26" s="325"/>
      <c r="Q26" s="327"/>
    </row>
    <row r="27" spans="1:17" ht="15.75" customHeight="1" thickBot="1">
      <c r="A27" s="337"/>
      <c r="B27" s="339"/>
      <c r="C27" s="6" t="s">
        <v>12</v>
      </c>
      <c r="D27" s="11"/>
      <c r="E27" s="11"/>
      <c r="F27" s="11"/>
      <c r="G27" s="11"/>
      <c r="H27" s="11"/>
      <c r="I27" s="11"/>
      <c r="J27" s="12"/>
      <c r="K27" s="341"/>
      <c r="L27" s="343"/>
      <c r="M27" s="322"/>
      <c r="N27" s="324"/>
      <c r="O27" s="337"/>
      <c r="P27" s="326"/>
      <c r="Q27" s="328"/>
    </row>
    <row r="28" spans="1:17" ht="15" customHeight="1">
      <c r="A28" s="336">
        <v>30</v>
      </c>
      <c r="B28" s="338" t="s">
        <v>235</v>
      </c>
      <c r="C28" s="5" t="s">
        <v>11</v>
      </c>
      <c r="D28" s="9"/>
      <c r="E28" s="9"/>
      <c r="F28" s="9"/>
      <c r="G28" s="9"/>
      <c r="H28" s="9"/>
      <c r="I28" s="9"/>
      <c r="J28" s="10"/>
      <c r="K28" s="340">
        <f>SUM(D28:J29)</f>
        <v>0</v>
      </c>
      <c r="L28" s="342"/>
      <c r="M28" s="321"/>
      <c r="N28" s="323"/>
      <c r="O28" s="336"/>
      <c r="P28" s="325"/>
      <c r="Q28" s="327"/>
    </row>
    <row r="29" spans="1:17" ht="15.75" customHeight="1" thickBot="1">
      <c r="A29" s="337"/>
      <c r="B29" s="339"/>
      <c r="C29" s="6" t="s">
        <v>12</v>
      </c>
      <c r="D29" s="11"/>
      <c r="E29" s="11"/>
      <c r="F29" s="11"/>
      <c r="G29" s="11"/>
      <c r="H29" s="11"/>
      <c r="I29" s="11"/>
      <c r="J29" s="12"/>
      <c r="K29" s="341"/>
      <c r="L29" s="343"/>
      <c r="M29" s="322"/>
      <c r="N29" s="324"/>
      <c r="O29" s="337"/>
      <c r="P29" s="326"/>
      <c r="Q29" s="328"/>
    </row>
    <row r="30" spans="1:17" ht="15" customHeight="1">
      <c r="A30" s="336">
        <v>31</v>
      </c>
      <c r="B30" s="338" t="s">
        <v>236</v>
      </c>
      <c r="C30" s="5" t="s">
        <v>11</v>
      </c>
      <c r="D30" s="9"/>
      <c r="E30" s="9"/>
      <c r="F30" s="9"/>
      <c r="G30" s="9"/>
      <c r="H30" s="9"/>
      <c r="I30" s="9"/>
      <c r="J30" s="10"/>
      <c r="K30" s="340">
        <f>SUM(D30:J31)</f>
        <v>0</v>
      </c>
      <c r="L30" s="342"/>
      <c r="M30" s="321"/>
      <c r="N30" s="323"/>
      <c r="O30" s="336"/>
      <c r="P30" s="325"/>
      <c r="Q30" s="327"/>
    </row>
    <row r="31" spans="1:17" ht="15.75" customHeight="1" thickBot="1">
      <c r="A31" s="337"/>
      <c r="B31" s="339"/>
      <c r="C31" s="6" t="s">
        <v>12</v>
      </c>
      <c r="D31" s="11"/>
      <c r="E31" s="11"/>
      <c r="F31" s="11"/>
      <c r="G31" s="11"/>
      <c r="H31" s="11"/>
      <c r="I31" s="11"/>
      <c r="J31" s="12"/>
      <c r="K31" s="341"/>
      <c r="L31" s="343"/>
      <c r="M31" s="322"/>
      <c r="N31" s="324"/>
      <c r="O31" s="337"/>
      <c r="P31" s="326"/>
      <c r="Q31" s="328"/>
    </row>
    <row r="32" spans="1:17" ht="15" customHeight="1">
      <c r="A32" s="336">
        <v>32</v>
      </c>
      <c r="B32" s="338" t="s">
        <v>237</v>
      </c>
      <c r="C32" s="5" t="s">
        <v>11</v>
      </c>
      <c r="D32" s="9"/>
      <c r="E32" s="9"/>
      <c r="F32" s="9"/>
      <c r="G32" s="9"/>
      <c r="H32" s="9"/>
      <c r="I32" s="9"/>
      <c r="J32" s="10"/>
      <c r="K32" s="340">
        <f>SUM(D32:J33)</f>
        <v>0</v>
      </c>
      <c r="L32" s="342"/>
      <c r="M32" s="321"/>
      <c r="N32" s="323"/>
      <c r="O32" s="336"/>
      <c r="P32" s="325"/>
      <c r="Q32" s="327"/>
    </row>
    <row r="33" spans="1:17" ht="15.75" customHeight="1" thickBot="1">
      <c r="A33" s="337"/>
      <c r="B33" s="339"/>
      <c r="C33" s="6" t="s">
        <v>12</v>
      </c>
      <c r="D33" s="11"/>
      <c r="E33" s="11"/>
      <c r="F33" s="11"/>
      <c r="G33" s="11"/>
      <c r="H33" s="11"/>
      <c r="I33" s="11"/>
      <c r="J33" s="12"/>
      <c r="K33" s="341"/>
      <c r="L33" s="343"/>
      <c r="M33" s="322"/>
      <c r="N33" s="324"/>
      <c r="O33" s="337"/>
      <c r="P33" s="326"/>
      <c r="Q33" s="328"/>
    </row>
    <row r="34" spans="1:17" ht="15" customHeight="1">
      <c r="A34" s="336">
        <v>33</v>
      </c>
      <c r="B34" s="338" t="s">
        <v>238</v>
      </c>
      <c r="C34" s="5" t="s">
        <v>11</v>
      </c>
      <c r="D34" s="9"/>
      <c r="E34" s="9"/>
      <c r="F34" s="9"/>
      <c r="G34" s="9"/>
      <c r="H34" s="9"/>
      <c r="I34" s="9"/>
      <c r="J34" s="10"/>
      <c r="K34" s="340">
        <f>SUM(D34:J35)</f>
        <v>0</v>
      </c>
      <c r="L34" s="342"/>
      <c r="M34" s="321"/>
      <c r="N34" s="323"/>
      <c r="O34" s="336"/>
      <c r="P34" s="325"/>
      <c r="Q34" s="327"/>
    </row>
    <row r="35" spans="1:17" ht="15.75" customHeight="1" thickBot="1">
      <c r="A35" s="337"/>
      <c r="B35" s="339"/>
      <c r="C35" s="6" t="s">
        <v>12</v>
      </c>
      <c r="D35" s="11"/>
      <c r="E35" s="11"/>
      <c r="F35" s="11"/>
      <c r="G35" s="11"/>
      <c r="H35" s="11"/>
      <c r="I35" s="11"/>
      <c r="J35" s="12"/>
      <c r="K35" s="341"/>
      <c r="L35" s="343"/>
      <c r="M35" s="322"/>
      <c r="N35" s="324"/>
      <c r="O35" s="337"/>
      <c r="P35" s="326"/>
      <c r="Q35" s="328"/>
    </row>
    <row r="36" spans="1:17" ht="15" customHeight="1">
      <c r="A36" s="336">
        <v>34</v>
      </c>
      <c r="B36" s="338" t="s">
        <v>239</v>
      </c>
      <c r="C36" s="5" t="s">
        <v>11</v>
      </c>
      <c r="D36" s="9"/>
      <c r="E36" s="9"/>
      <c r="F36" s="9"/>
      <c r="G36" s="9"/>
      <c r="H36" s="9"/>
      <c r="I36" s="9"/>
      <c r="J36" s="10"/>
      <c r="K36" s="340">
        <f>SUM(D36:J37)</f>
        <v>0</v>
      </c>
      <c r="L36" s="342"/>
      <c r="M36" s="321"/>
      <c r="N36" s="323"/>
      <c r="O36" s="336"/>
      <c r="P36" s="325"/>
      <c r="Q36" s="327"/>
    </row>
    <row r="37" spans="1:17" ht="15.75" customHeight="1" thickBot="1">
      <c r="A37" s="337"/>
      <c r="B37" s="339"/>
      <c r="C37" s="6" t="s">
        <v>12</v>
      </c>
      <c r="D37" s="11"/>
      <c r="E37" s="11"/>
      <c r="F37" s="11"/>
      <c r="G37" s="11"/>
      <c r="H37" s="11"/>
      <c r="I37" s="11"/>
      <c r="J37" s="12"/>
      <c r="K37" s="341"/>
      <c r="L37" s="343"/>
      <c r="M37" s="322"/>
      <c r="N37" s="324"/>
      <c r="O37" s="337"/>
      <c r="P37" s="326"/>
      <c r="Q37" s="328"/>
    </row>
    <row r="38" spans="1:17" ht="15" customHeight="1">
      <c r="A38" s="336">
        <v>35</v>
      </c>
      <c r="B38" s="338" t="s">
        <v>240</v>
      </c>
      <c r="C38" s="5" t="s">
        <v>11</v>
      </c>
      <c r="D38" s="9"/>
      <c r="E38" s="9"/>
      <c r="F38" s="9"/>
      <c r="G38" s="9"/>
      <c r="H38" s="9"/>
      <c r="I38" s="9"/>
      <c r="J38" s="10"/>
      <c r="K38" s="340">
        <f>SUM(D38:J39)</f>
        <v>0</v>
      </c>
      <c r="L38" s="342"/>
      <c r="M38" s="321"/>
      <c r="N38" s="323"/>
      <c r="O38" s="336"/>
      <c r="P38" s="325"/>
      <c r="Q38" s="327"/>
    </row>
    <row r="39" spans="1:17" ht="15.75" customHeight="1" thickBot="1">
      <c r="A39" s="337"/>
      <c r="B39" s="339"/>
      <c r="C39" s="6" t="s">
        <v>12</v>
      </c>
      <c r="D39" s="11"/>
      <c r="E39" s="11"/>
      <c r="F39" s="11"/>
      <c r="G39" s="11"/>
      <c r="H39" s="11"/>
      <c r="I39" s="11"/>
      <c r="J39" s="12"/>
      <c r="K39" s="341"/>
      <c r="L39" s="343"/>
      <c r="M39" s="322"/>
      <c r="N39" s="324"/>
      <c r="O39" s="337"/>
      <c r="P39" s="326"/>
      <c r="Q39" s="328"/>
    </row>
    <row r="40" spans="1:17" ht="15" customHeight="1">
      <c r="A40" s="336">
        <v>36</v>
      </c>
      <c r="B40" s="338" t="s">
        <v>241</v>
      </c>
      <c r="C40" s="5" t="s">
        <v>11</v>
      </c>
      <c r="D40" s="9"/>
      <c r="E40" s="9"/>
      <c r="F40" s="9"/>
      <c r="G40" s="9"/>
      <c r="H40" s="9"/>
      <c r="I40" s="9"/>
      <c r="J40" s="10"/>
      <c r="K40" s="340">
        <f>SUM(D40:J41)</f>
        <v>0</v>
      </c>
      <c r="L40" s="342"/>
      <c r="M40" s="321"/>
      <c r="N40" s="323"/>
      <c r="O40" s="336"/>
      <c r="P40" s="325"/>
      <c r="Q40" s="327"/>
    </row>
    <row r="41" spans="1:17" ht="15.75" customHeight="1" thickBot="1">
      <c r="A41" s="337"/>
      <c r="B41" s="339"/>
      <c r="C41" s="6" t="s">
        <v>12</v>
      </c>
      <c r="D41" s="11"/>
      <c r="E41" s="11"/>
      <c r="F41" s="11"/>
      <c r="G41" s="11"/>
      <c r="H41" s="11"/>
      <c r="I41" s="11"/>
      <c r="J41" s="12"/>
      <c r="K41" s="341"/>
      <c r="L41" s="343"/>
      <c r="M41" s="322"/>
      <c r="N41" s="324"/>
      <c r="O41" s="337"/>
      <c r="P41" s="326"/>
      <c r="Q41" s="328"/>
    </row>
    <row r="42" spans="1:17" ht="15" customHeight="1">
      <c r="A42" s="336">
        <v>37</v>
      </c>
      <c r="B42" s="338" t="s">
        <v>242</v>
      </c>
      <c r="C42" s="5" t="s">
        <v>11</v>
      </c>
      <c r="D42" s="9"/>
      <c r="E42" s="9"/>
      <c r="F42" s="9"/>
      <c r="G42" s="9"/>
      <c r="H42" s="9"/>
      <c r="I42" s="9"/>
      <c r="J42" s="10"/>
      <c r="K42" s="340">
        <f>SUM(D42:J43)</f>
        <v>0</v>
      </c>
      <c r="L42" s="342"/>
      <c r="M42" s="321"/>
      <c r="N42" s="323"/>
      <c r="O42" s="336"/>
      <c r="P42" s="325"/>
      <c r="Q42" s="327"/>
    </row>
    <row r="43" spans="1:17" ht="15.75" customHeight="1" thickBot="1">
      <c r="A43" s="337"/>
      <c r="B43" s="339"/>
      <c r="C43" s="6" t="s">
        <v>12</v>
      </c>
      <c r="D43" s="11"/>
      <c r="E43" s="11"/>
      <c r="F43" s="11"/>
      <c r="G43" s="11"/>
      <c r="H43" s="11"/>
      <c r="I43" s="11"/>
      <c r="J43" s="12"/>
      <c r="K43" s="341"/>
      <c r="L43" s="343"/>
      <c r="M43" s="322"/>
      <c r="N43" s="324"/>
      <c r="O43" s="337"/>
      <c r="P43" s="326"/>
      <c r="Q43" s="328"/>
    </row>
    <row r="44" spans="1:17" ht="15" customHeight="1">
      <c r="A44" s="336">
        <v>38</v>
      </c>
      <c r="B44" s="338" t="s">
        <v>243</v>
      </c>
      <c r="C44" s="5" t="s">
        <v>11</v>
      </c>
      <c r="D44" s="9"/>
      <c r="E44" s="9"/>
      <c r="F44" s="9"/>
      <c r="G44" s="9"/>
      <c r="H44" s="9"/>
      <c r="I44" s="9"/>
      <c r="J44" s="10"/>
      <c r="K44" s="340">
        <f>SUM(D44:J45)</f>
        <v>0</v>
      </c>
      <c r="L44" s="342"/>
      <c r="M44" s="321"/>
      <c r="N44" s="323"/>
      <c r="O44" s="336"/>
      <c r="P44" s="325"/>
      <c r="Q44" s="327"/>
    </row>
    <row r="45" spans="1:17" ht="15.75" customHeight="1" thickBot="1">
      <c r="A45" s="337"/>
      <c r="B45" s="339"/>
      <c r="C45" s="6" t="s">
        <v>12</v>
      </c>
      <c r="D45" s="11"/>
      <c r="E45" s="11"/>
      <c r="F45" s="11"/>
      <c r="G45" s="11"/>
      <c r="H45" s="11"/>
      <c r="I45" s="11"/>
      <c r="J45" s="12"/>
      <c r="K45" s="341"/>
      <c r="L45" s="343"/>
      <c r="M45" s="322"/>
      <c r="N45" s="324"/>
      <c r="O45" s="337"/>
      <c r="P45" s="326"/>
      <c r="Q45" s="328"/>
    </row>
    <row r="46" spans="1:17" ht="15" customHeight="1">
      <c r="A46" s="336">
        <v>39</v>
      </c>
      <c r="B46" s="364" t="s">
        <v>244</v>
      </c>
      <c r="C46" s="5" t="s">
        <v>11</v>
      </c>
      <c r="D46" s="9"/>
      <c r="E46" s="9"/>
      <c r="F46" s="9"/>
      <c r="G46" s="9"/>
      <c r="H46" s="9"/>
      <c r="I46" s="9"/>
      <c r="J46" s="10"/>
      <c r="K46" s="340">
        <f>SUM(D46:J47)</f>
        <v>0</v>
      </c>
      <c r="L46" s="342"/>
      <c r="M46" s="321"/>
      <c r="N46" s="323"/>
      <c r="O46" s="336"/>
      <c r="P46" s="325"/>
      <c r="Q46" s="327"/>
    </row>
    <row r="47" spans="1:17" ht="15.75" customHeight="1" thickBot="1">
      <c r="A47" s="337"/>
      <c r="B47" s="365"/>
      <c r="C47" s="6" t="s">
        <v>12</v>
      </c>
      <c r="D47" s="11"/>
      <c r="E47" s="11"/>
      <c r="F47" s="11"/>
      <c r="G47" s="11"/>
      <c r="H47" s="11"/>
      <c r="I47" s="11"/>
      <c r="J47" s="12"/>
      <c r="K47" s="341"/>
      <c r="L47" s="343"/>
      <c r="M47" s="322"/>
      <c r="N47" s="324"/>
      <c r="O47" s="337"/>
      <c r="P47" s="326"/>
      <c r="Q47" s="328"/>
    </row>
    <row r="48" spans="1:17" ht="15" customHeight="1">
      <c r="A48" s="336">
        <v>40</v>
      </c>
      <c r="B48" s="364" t="s">
        <v>245</v>
      </c>
      <c r="C48" s="5" t="s">
        <v>11</v>
      </c>
      <c r="D48" s="9"/>
      <c r="E48" s="9"/>
      <c r="F48" s="9"/>
      <c r="G48" s="9"/>
      <c r="H48" s="9"/>
      <c r="I48" s="9"/>
      <c r="J48" s="10"/>
      <c r="K48" s="340">
        <f>SUM(D48:J49)</f>
        <v>0</v>
      </c>
      <c r="L48" s="342"/>
      <c r="M48" s="321"/>
      <c r="N48" s="323"/>
      <c r="O48" s="336"/>
      <c r="P48" s="325"/>
      <c r="Q48" s="327"/>
    </row>
    <row r="49" spans="1:17" ht="15.75" customHeight="1" thickBot="1">
      <c r="A49" s="337"/>
      <c r="B49" s="365"/>
      <c r="C49" s="6" t="s">
        <v>12</v>
      </c>
      <c r="D49" s="11"/>
      <c r="E49" s="11"/>
      <c r="F49" s="11"/>
      <c r="G49" s="11"/>
      <c r="H49" s="11"/>
      <c r="I49" s="11"/>
      <c r="J49" s="12"/>
      <c r="K49" s="341"/>
      <c r="L49" s="343"/>
      <c r="M49" s="322"/>
      <c r="N49" s="324"/>
      <c r="O49" s="337"/>
      <c r="P49" s="326"/>
      <c r="Q49" s="328"/>
    </row>
    <row r="50" spans="1:17" ht="15" customHeight="1">
      <c r="A50" s="336">
        <v>41</v>
      </c>
      <c r="B50" s="364" t="s">
        <v>246</v>
      </c>
      <c r="C50" s="5" t="s">
        <v>11</v>
      </c>
      <c r="D50" s="9"/>
      <c r="E50" s="9"/>
      <c r="F50" s="9"/>
      <c r="G50" s="9"/>
      <c r="H50" s="9"/>
      <c r="I50" s="9"/>
      <c r="J50" s="10"/>
      <c r="K50" s="340">
        <f>SUM(D50:J51)</f>
        <v>0</v>
      </c>
      <c r="L50" s="342"/>
      <c r="M50" s="321"/>
      <c r="N50" s="323"/>
      <c r="O50" s="336"/>
      <c r="P50" s="325"/>
      <c r="Q50" s="327"/>
    </row>
    <row r="51" spans="1:17" ht="15.75" customHeight="1" thickBot="1">
      <c r="A51" s="337"/>
      <c r="B51" s="365"/>
      <c r="C51" s="6" t="s">
        <v>12</v>
      </c>
      <c r="D51" s="11"/>
      <c r="E51" s="11"/>
      <c r="F51" s="11"/>
      <c r="G51" s="11"/>
      <c r="H51" s="11"/>
      <c r="I51" s="11"/>
      <c r="J51" s="12"/>
      <c r="K51" s="341"/>
      <c r="L51" s="343"/>
      <c r="M51" s="322"/>
      <c r="N51" s="324"/>
      <c r="O51" s="337"/>
      <c r="P51" s="326"/>
      <c r="Q51" s="328"/>
    </row>
    <row r="52" spans="1:17" ht="15" customHeight="1">
      <c r="A52" s="336">
        <v>42</v>
      </c>
      <c r="B52" s="364" t="s">
        <v>247</v>
      </c>
      <c r="C52" s="5" t="s">
        <v>11</v>
      </c>
      <c r="D52" s="9"/>
      <c r="E52" s="9"/>
      <c r="F52" s="9"/>
      <c r="G52" s="9"/>
      <c r="H52" s="9"/>
      <c r="I52" s="9"/>
      <c r="J52" s="10"/>
      <c r="K52" s="340">
        <f>SUM(D52:J53)</f>
        <v>0</v>
      </c>
      <c r="L52" s="342"/>
      <c r="M52" s="321"/>
      <c r="N52" s="323"/>
      <c r="O52" s="336"/>
      <c r="P52" s="325"/>
      <c r="Q52" s="327"/>
    </row>
    <row r="53" spans="1:17" ht="15.75" customHeight="1" thickBot="1">
      <c r="A53" s="337"/>
      <c r="B53" s="365"/>
      <c r="C53" s="6" t="s">
        <v>12</v>
      </c>
      <c r="D53" s="11"/>
      <c r="E53" s="11"/>
      <c r="F53" s="11"/>
      <c r="G53" s="11"/>
      <c r="H53" s="11"/>
      <c r="I53" s="11"/>
      <c r="J53" s="12"/>
      <c r="K53" s="341"/>
      <c r="L53" s="343"/>
      <c r="M53" s="322"/>
      <c r="N53" s="324"/>
      <c r="O53" s="337"/>
      <c r="P53" s="326"/>
      <c r="Q53" s="328"/>
    </row>
    <row r="54" spans="1:17" ht="15" customHeight="1">
      <c r="A54" s="336">
        <v>43</v>
      </c>
      <c r="B54" s="364" t="s">
        <v>261</v>
      </c>
      <c r="C54" s="5" t="s">
        <v>11</v>
      </c>
      <c r="D54" s="9"/>
      <c r="E54" s="9"/>
      <c r="F54" s="9"/>
      <c r="G54" s="9"/>
      <c r="H54" s="9"/>
      <c r="I54" s="9"/>
      <c r="J54" s="10"/>
      <c r="K54" s="340">
        <f>SUM(D54:J55)</f>
        <v>0</v>
      </c>
      <c r="L54" s="342"/>
      <c r="M54" s="321"/>
      <c r="N54" s="323"/>
      <c r="O54" s="336"/>
      <c r="P54" s="325"/>
      <c r="Q54" s="327"/>
    </row>
    <row r="55" spans="1:17" ht="15.75" customHeight="1" thickBot="1">
      <c r="A55" s="337"/>
      <c r="B55" s="365"/>
      <c r="C55" s="6" t="s">
        <v>12</v>
      </c>
      <c r="D55" s="11"/>
      <c r="E55" s="11"/>
      <c r="F55" s="11"/>
      <c r="G55" s="11"/>
      <c r="H55" s="11"/>
      <c r="I55" s="11"/>
      <c r="J55" s="12"/>
      <c r="K55" s="341"/>
      <c r="L55" s="343"/>
      <c r="M55" s="322"/>
      <c r="N55" s="324"/>
      <c r="O55" s="337"/>
      <c r="P55" s="326"/>
      <c r="Q55" s="328"/>
    </row>
    <row r="56" spans="1:17" ht="15" customHeight="1">
      <c r="A56" s="336">
        <v>44</v>
      </c>
      <c r="B56" s="338" t="s">
        <v>248</v>
      </c>
      <c r="C56" s="5" t="s">
        <v>11</v>
      </c>
      <c r="D56" s="9"/>
      <c r="E56" s="9"/>
      <c r="F56" s="9"/>
      <c r="G56" s="9"/>
      <c r="H56" s="9"/>
      <c r="I56" s="9"/>
      <c r="J56" s="10"/>
      <c r="K56" s="340">
        <f>SUM(D56:J57)</f>
        <v>0</v>
      </c>
      <c r="L56" s="342"/>
      <c r="M56" s="321"/>
      <c r="N56" s="323"/>
      <c r="O56" s="336"/>
      <c r="P56" s="325"/>
      <c r="Q56" s="327"/>
    </row>
    <row r="57" spans="1:17" ht="15.75" customHeight="1" thickBot="1">
      <c r="A57" s="337"/>
      <c r="B57" s="339"/>
      <c r="C57" s="6" t="s">
        <v>12</v>
      </c>
      <c r="D57" s="11"/>
      <c r="E57" s="11"/>
      <c r="F57" s="11"/>
      <c r="G57" s="11"/>
      <c r="H57" s="11"/>
      <c r="I57" s="11"/>
      <c r="J57" s="12"/>
      <c r="K57" s="341"/>
      <c r="L57" s="343"/>
      <c r="M57" s="322"/>
      <c r="N57" s="324"/>
      <c r="O57" s="337"/>
      <c r="P57" s="326"/>
      <c r="Q57" s="328"/>
    </row>
    <row r="58" spans="1:17" ht="15" customHeight="1">
      <c r="A58" s="336">
        <v>45</v>
      </c>
      <c r="B58" s="338" t="s">
        <v>249</v>
      </c>
      <c r="C58" s="5" t="s">
        <v>11</v>
      </c>
      <c r="D58" s="9"/>
      <c r="E58" s="9"/>
      <c r="F58" s="9"/>
      <c r="G58" s="9"/>
      <c r="H58" s="9"/>
      <c r="I58" s="9"/>
      <c r="J58" s="10"/>
      <c r="K58" s="340">
        <f>SUM(D58:J59)</f>
        <v>0</v>
      </c>
      <c r="L58" s="342"/>
      <c r="M58" s="321"/>
      <c r="N58" s="323"/>
      <c r="O58" s="336"/>
      <c r="P58" s="325"/>
      <c r="Q58" s="327"/>
    </row>
    <row r="59" spans="1:17" ht="15.75" customHeight="1" thickBot="1">
      <c r="A59" s="337"/>
      <c r="B59" s="339"/>
      <c r="C59" s="6" t="s">
        <v>12</v>
      </c>
      <c r="D59" s="11"/>
      <c r="E59" s="11"/>
      <c r="F59" s="11"/>
      <c r="G59" s="11"/>
      <c r="H59" s="11"/>
      <c r="I59" s="11"/>
      <c r="J59" s="12"/>
      <c r="K59" s="341"/>
      <c r="L59" s="343"/>
      <c r="M59" s="322"/>
      <c r="N59" s="324"/>
      <c r="O59" s="337"/>
      <c r="P59" s="326"/>
      <c r="Q59" s="328"/>
    </row>
    <row r="60" spans="1:17" ht="15" customHeight="1">
      <c r="A60" s="336">
        <v>46</v>
      </c>
      <c r="B60" s="338" t="s">
        <v>250</v>
      </c>
      <c r="C60" s="5" t="s">
        <v>11</v>
      </c>
      <c r="D60" s="9"/>
      <c r="E60" s="9"/>
      <c r="F60" s="9"/>
      <c r="G60" s="9"/>
      <c r="H60" s="9"/>
      <c r="I60" s="9"/>
      <c r="J60" s="10"/>
      <c r="K60" s="340">
        <f>SUM(D60:J61)</f>
        <v>0</v>
      </c>
      <c r="L60" s="342"/>
      <c r="M60" s="321"/>
      <c r="N60" s="323"/>
      <c r="O60" s="336"/>
      <c r="P60" s="325"/>
      <c r="Q60" s="327"/>
    </row>
    <row r="61" spans="1:17" ht="15.75" customHeight="1" thickBot="1">
      <c r="A61" s="337"/>
      <c r="B61" s="339"/>
      <c r="C61" s="6" t="s">
        <v>12</v>
      </c>
      <c r="D61" s="11"/>
      <c r="E61" s="11"/>
      <c r="F61" s="11"/>
      <c r="G61" s="11"/>
      <c r="H61" s="11"/>
      <c r="I61" s="11"/>
      <c r="J61" s="12"/>
      <c r="K61" s="341"/>
      <c r="L61" s="343"/>
      <c r="M61" s="322"/>
      <c r="N61" s="324"/>
      <c r="O61" s="337"/>
      <c r="P61" s="326"/>
      <c r="Q61" s="328"/>
    </row>
    <row r="62" spans="1:17" ht="15" customHeight="1">
      <c r="A62" s="336">
        <v>47</v>
      </c>
      <c r="B62" s="338" t="s">
        <v>251</v>
      </c>
      <c r="C62" s="5" t="s">
        <v>11</v>
      </c>
      <c r="D62" s="9"/>
      <c r="E62" s="9"/>
      <c r="F62" s="9"/>
      <c r="G62" s="9"/>
      <c r="H62" s="9"/>
      <c r="I62" s="9"/>
      <c r="J62" s="10"/>
      <c r="K62" s="340">
        <f>SUM(D62:J63)</f>
        <v>0</v>
      </c>
      <c r="L62" s="342"/>
      <c r="M62" s="321"/>
      <c r="N62" s="323"/>
      <c r="O62" s="336"/>
      <c r="P62" s="325"/>
      <c r="Q62" s="327"/>
    </row>
    <row r="63" spans="1:17" ht="15.75" customHeight="1" thickBot="1">
      <c r="A63" s="337"/>
      <c r="B63" s="339"/>
      <c r="C63" s="6" t="s">
        <v>12</v>
      </c>
      <c r="D63" s="11"/>
      <c r="E63" s="11"/>
      <c r="F63" s="11"/>
      <c r="G63" s="11"/>
      <c r="H63" s="11"/>
      <c r="I63" s="11"/>
      <c r="J63" s="12"/>
      <c r="K63" s="341"/>
      <c r="L63" s="343"/>
      <c r="M63" s="322"/>
      <c r="N63" s="324"/>
      <c r="O63" s="337"/>
      <c r="P63" s="326"/>
      <c r="Q63" s="328"/>
    </row>
    <row r="64" spans="1:17" ht="15" customHeight="1">
      <c r="A64" s="336">
        <v>48</v>
      </c>
      <c r="B64" s="338" t="s">
        <v>252</v>
      </c>
      <c r="C64" s="5" t="s">
        <v>11</v>
      </c>
      <c r="D64" s="9"/>
      <c r="E64" s="9"/>
      <c r="F64" s="9"/>
      <c r="G64" s="9"/>
      <c r="H64" s="9"/>
      <c r="I64" s="9"/>
      <c r="J64" s="10"/>
      <c r="K64" s="340">
        <f>SUM(D64:J65)</f>
        <v>0</v>
      </c>
      <c r="L64" s="342"/>
      <c r="M64" s="321"/>
      <c r="N64" s="323"/>
      <c r="O64" s="336"/>
      <c r="P64" s="325"/>
      <c r="Q64" s="327"/>
    </row>
    <row r="65" spans="1:17" ht="15.75" customHeight="1" thickBot="1">
      <c r="A65" s="337"/>
      <c r="B65" s="339"/>
      <c r="C65" s="6" t="s">
        <v>12</v>
      </c>
      <c r="D65" s="11"/>
      <c r="E65" s="11"/>
      <c r="F65" s="11"/>
      <c r="G65" s="11"/>
      <c r="H65" s="11"/>
      <c r="I65" s="11"/>
      <c r="J65" s="12"/>
      <c r="K65" s="341"/>
      <c r="L65" s="343"/>
      <c r="M65" s="322"/>
      <c r="N65" s="324"/>
      <c r="O65" s="337"/>
      <c r="P65" s="326"/>
      <c r="Q65" s="328"/>
    </row>
    <row r="66" spans="1:17" ht="15" customHeight="1">
      <c r="A66" s="336">
        <v>49</v>
      </c>
      <c r="B66" s="338" t="s">
        <v>253</v>
      </c>
      <c r="C66" s="5" t="s">
        <v>11</v>
      </c>
      <c r="D66" s="9"/>
      <c r="E66" s="9"/>
      <c r="F66" s="9"/>
      <c r="G66" s="9"/>
      <c r="H66" s="9"/>
      <c r="I66" s="9"/>
      <c r="J66" s="10"/>
      <c r="K66" s="340">
        <f>SUM(D66:J67)</f>
        <v>0</v>
      </c>
      <c r="L66" s="342"/>
      <c r="M66" s="321"/>
      <c r="N66" s="323"/>
      <c r="O66" s="336"/>
      <c r="P66" s="325"/>
      <c r="Q66" s="327"/>
    </row>
    <row r="67" spans="1:17" ht="15.75" customHeight="1" thickBot="1">
      <c r="A67" s="337"/>
      <c r="B67" s="339"/>
      <c r="C67" s="6" t="s">
        <v>12</v>
      </c>
      <c r="D67" s="11"/>
      <c r="E67" s="11"/>
      <c r="F67" s="11"/>
      <c r="G67" s="11"/>
      <c r="H67" s="11"/>
      <c r="I67" s="11"/>
      <c r="J67" s="12"/>
      <c r="K67" s="341"/>
      <c r="L67" s="343"/>
      <c r="M67" s="322"/>
      <c r="N67" s="324"/>
      <c r="O67" s="337"/>
      <c r="P67" s="326"/>
      <c r="Q67" s="328"/>
    </row>
    <row r="68" spans="1:17" ht="15.75" customHeight="1">
      <c r="A68" s="336">
        <v>50</v>
      </c>
      <c r="B68" s="338" t="s">
        <v>254</v>
      </c>
      <c r="C68" s="5" t="s">
        <v>11</v>
      </c>
      <c r="D68" s="9"/>
      <c r="E68" s="9"/>
      <c r="F68" s="9"/>
      <c r="G68" s="9"/>
      <c r="H68" s="9"/>
      <c r="I68" s="9"/>
      <c r="J68" s="10"/>
      <c r="K68" s="340">
        <f>SUM(D68:J69)</f>
        <v>0</v>
      </c>
      <c r="L68" s="376"/>
      <c r="M68" s="321"/>
      <c r="N68" s="323"/>
      <c r="O68" s="336"/>
      <c r="P68" s="325"/>
      <c r="Q68" s="327"/>
    </row>
    <row r="69" spans="1:17" ht="15.75" customHeight="1" thickBot="1">
      <c r="A69" s="337"/>
      <c r="B69" s="339"/>
      <c r="C69" s="6" t="s">
        <v>12</v>
      </c>
      <c r="D69" s="11"/>
      <c r="E69" s="11"/>
      <c r="F69" s="11"/>
      <c r="G69" s="11"/>
      <c r="H69" s="11"/>
      <c r="I69" s="11"/>
      <c r="J69" s="12"/>
      <c r="K69" s="341"/>
      <c r="L69" s="377"/>
      <c r="M69" s="322"/>
      <c r="N69" s="324"/>
      <c r="O69" s="337"/>
      <c r="P69" s="326"/>
      <c r="Q69" s="328"/>
    </row>
    <row r="70" spans="1:17" ht="15.75" customHeight="1">
      <c r="A70" s="336">
        <v>51</v>
      </c>
      <c r="B70" s="338" t="s">
        <v>255</v>
      </c>
      <c r="C70" s="5" t="s">
        <v>11</v>
      </c>
      <c r="D70" s="9"/>
      <c r="E70" s="9"/>
      <c r="F70" s="9"/>
      <c r="G70" s="9"/>
      <c r="H70" s="9"/>
      <c r="I70" s="9"/>
      <c r="J70" s="10"/>
      <c r="K70" s="340">
        <f>SUM(D70:J71)</f>
        <v>0</v>
      </c>
      <c r="L70" s="342"/>
      <c r="M70" s="321"/>
      <c r="N70" s="323"/>
      <c r="O70" s="336"/>
      <c r="P70" s="325"/>
      <c r="Q70" s="327"/>
    </row>
    <row r="71" spans="1:17" ht="15.75" customHeight="1" thickBot="1">
      <c r="A71" s="337"/>
      <c r="B71" s="339"/>
      <c r="C71" s="6" t="s">
        <v>12</v>
      </c>
      <c r="D71" s="11"/>
      <c r="E71" s="11"/>
      <c r="F71" s="11"/>
      <c r="G71" s="11"/>
      <c r="H71" s="11"/>
      <c r="I71" s="11"/>
      <c r="J71" s="12"/>
      <c r="K71" s="341"/>
      <c r="L71" s="343"/>
      <c r="M71" s="322"/>
      <c r="N71" s="324"/>
      <c r="O71" s="337"/>
      <c r="P71" s="326"/>
      <c r="Q71" s="328"/>
    </row>
    <row r="72" spans="1:17" ht="15.75" customHeight="1">
      <c r="A72" s="336">
        <v>52</v>
      </c>
      <c r="B72" s="338" t="s">
        <v>256</v>
      </c>
      <c r="C72" s="5" t="s">
        <v>11</v>
      </c>
      <c r="D72" s="9"/>
      <c r="E72" s="9"/>
      <c r="F72" s="9"/>
      <c r="G72" s="9"/>
      <c r="H72" s="9"/>
      <c r="I72" s="9"/>
      <c r="J72" s="10"/>
      <c r="K72" s="340">
        <f>SUM(D72:J73)</f>
        <v>0</v>
      </c>
      <c r="L72" s="342"/>
      <c r="M72" s="321"/>
      <c r="N72" s="323"/>
      <c r="O72" s="336"/>
      <c r="P72" s="325"/>
      <c r="Q72" s="327"/>
    </row>
    <row r="73" spans="1:17" ht="15.75" customHeight="1" thickBot="1">
      <c r="A73" s="337"/>
      <c r="B73" s="339"/>
      <c r="C73" s="6" t="s">
        <v>12</v>
      </c>
      <c r="D73" s="11"/>
      <c r="E73" s="11"/>
      <c r="F73" s="11"/>
      <c r="G73" s="11"/>
      <c r="H73" s="11"/>
      <c r="I73" s="11"/>
      <c r="J73" s="12"/>
      <c r="K73" s="341"/>
      <c r="L73" s="343"/>
      <c r="M73" s="322"/>
      <c r="N73" s="324"/>
      <c r="O73" s="337"/>
      <c r="P73" s="326"/>
      <c r="Q73" s="328"/>
    </row>
    <row r="74" spans="1:17" ht="15" customHeight="1">
      <c r="A74" s="372" t="s">
        <v>257</v>
      </c>
      <c r="B74" s="373"/>
      <c r="C74" s="373"/>
      <c r="D74" s="386">
        <f>COUNT(D6:J73)</f>
        <v>0</v>
      </c>
      <c r="E74" s="386"/>
      <c r="F74" s="386"/>
      <c r="G74" s="386"/>
      <c r="H74" s="386"/>
      <c r="I74" s="386"/>
      <c r="J74" s="387"/>
      <c r="K74" s="382">
        <f>SUM(K6:K73)</f>
        <v>0</v>
      </c>
      <c r="L74" s="342"/>
      <c r="M74" s="384">
        <f>SUM(M6:M73)</f>
        <v>0</v>
      </c>
      <c r="N74" s="378">
        <f>SUM(N6:N73)</f>
        <v>0</v>
      </c>
      <c r="O74" s="380"/>
      <c r="P74" s="370">
        <f>SUM(P6:P73)</f>
        <v>0</v>
      </c>
      <c r="Q74" s="370">
        <f>SUM(Q6:Q73)</f>
        <v>0</v>
      </c>
    </row>
    <row r="75" spans="1:17" ht="15.75" customHeight="1" thickBot="1">
      <c r="A75" s="374"/>
      <c r="B75" s="375"/>
      <c r="C75" s="375"/>
      <c r="D75" s="388"/>
      <c r="E75" s="388"/>
      <c r="F75" s="388"/>
      <c r="G75" s="388"/>
      <c r="H75" s="388"/>
      <c r="I75" s="388"/>
      <c r="J75" s="389"/>
      <c r="K75" s="383"/>
      <c r="L75" s="343"/>
      <c r="M75" s="385"/>
      <c r="N75" s="379"/>
      <c r="O75" s="381"/>
      <c r="P75" s="371"/>
      <c r="Q75" s="371"/>
    </row>
    <row r="76" ht="14.25">
      <c r="Q76" s="8"/>
    </row>
  </sheetData>
  <sheetProtection/>
  <mergeCells count="335">
    <mergeCell ref="A68:A69"/>
    <mergeCell ref="B68:B69"/>
    <mergeCell ref="A60:A61"/>
    <mergeCell ref="B60:B61"/>
    <mergeCell ref="K60:K61"/>
    <mergeCell ref="A62:A63"/>
    <mergeCell ref="B62:B63"/>
    <mergeCell ref="K62:K63"/>
    <mergeCell ref="A66:A67"/>
    <mergeCell ref="B66:B67"/>
    <mergeCell ref="A22:A23"/>
    <mergeCell ref="B22:B23"/>
    <mergeCell ref="K22:K23"/>
    <mergeCell ref="L22:L23"/>
    <mergeCell ref="M22:M23"/>
    <mergeCell ref="N22:N23"/>
    <mergeCell ref="N74:N75"/>
    <mergeCell ref="O74:O75"/>
    <mergeCell ref="K74:K75"/>
    <mergeCell ref="A72:A73"/>
    <mergeCell ref="B72:B73"/>
    <mergeCell ref="M74:M75"/>
    <mergeCell ref="D74:J75"/>
    <mergeCell ref="K72:K73"/>
    <mergeCell ref="L72:L73"/>
    <mergeCell ref="L74:L75"/>
    <mergeCell ref="O34:O35"/>
    <mergeCell ref="O26:O27"/>
    <mergeCell ref="L68:L69"/>
    <mergeCell ref="L58:L59"/>
    <mergeCell ref="L60:L61"/>
    <mergeCell ref="L62:L63"/>
    <mergeCell ref="L66:L67"/>
    <mergeCell ref="L56:L57"/>
    <mergeCell ref="L38:L39"/>
    <mergeCell ref="L36:L37"/>
    <mergeCell ref="A74:C75"/>
    <mergeCell ref="K68:K69"/>
    <mergeCell ref="A64:A65"/>
    <mergeCell ref="B64:B65"/>
    <mergeCell ref="K64:K65"/>
    <mergeCell ref="L20:L21"/>
    <mergeCell ref="L24:L25"/>
    <mergeCell ref="L26:L27"/>
    <mergeCell ref="L28:L29"/>
    <mergeCell ref="L34:L35"/>
    <mergeCell ref="P64:P65"/>
    <mergeCell ref="O60:O61"/>
    <mergeCell ref="P60:P61"/>
    <mergeCell ref="Q60:Q61"/>
    <mergeCell ref="M64:M65"/>
    <mergeCell ref="N64:N65"/>
    <mergeCell ref="L4:L5"/>
    <mergeCell ref="P68:P69"/>
    <mergeCell ref="Q68:Q69"/>
    <mergeCell ref="P74:P75"/>
    <mergeCell ref="Q74:Q75"/>
    <mergeCell ref="O66:O67"/>
    <mergeCell ref="P66:P67"/>
    <mergeCell ref="Q66:Q67"/>
    <mergeCell ref="M60:M61"/>
    <mergeCell ref="N60:N61"/>
    <mergeCell ref="P54:P55"/>
    <mergeCell ref="Q54:Q55"/>
    <mergeCell ref="O56:O57"/>
    <mergeCell ref="P56:P57"/>
    <mergeCell ref="Q56:Q57"/>
    <mergeCell ref="O58:O59"/>
    <mergeCell ref="P58:P59"/>
    <mergeCell ref="O54:O55"/>
    <mergeCell ref="Q58:Q59"/>
    <mergeCell ref="O72:O73"/>
    <mergeCell ref="P72:P73"/>
    <mergeCell ref="Q72:Q73"/>
    <mergeCell ref="O70:O71"/>
    <mergeCell ref="Q64:Q65"/>
    <mergeCell ref="O62:O63"/>
    <mergeCell ref="O68:O69"/>
    <mergeCell ref="P62:P63"/>
    <mergeCell ref="Q62:Q63"/>
    <mergeCell ref="O64:O65"/>
    <mergeCell ref="O48:O49"/>
    <mergeCell ref="P48:P49"/>
    <mergeCell ref="Q48:Q49"/>
    <mergeCell ref="P52:P53"/>
    <mergeCell ref="Q52:Q53"/>
    <mergeCell ref="P50:P51"/>
    <mergeCell ref="Q50:Q51"/>
    <mergeCell ref="O52:O53"/>
    <mergeCell ref="O50:O51"/>
    <mergeCell ref="P42:P43"/>
    <mergeCell ref="Q42:Q43"/>
    <mergeCell ref="O44:O45"/>
    <mergeCell ref="P44:P45"/>
    <mergeCell ref="Q44:Q45"/>
    <mergeCell ref="O46:O47"/>
    <mergeCell ref="P46:P47"/>
    <mergeCell ref="Q46:Q47"/>
    <mergeCell ref="O42:O43"/>
    <mergeCell ref="O38:O39"/>
    <mergeCell ref="P38:P39"/>
    <mergeCell ref="Q38:Q39"/>
    <mergeCell ref="O40:O41"/>
    <mergeCell ref="P40:P41"/>
    <mergeCell ref="Q40:Q41"/>
    <mergeCell ref="P34:P35"/>
    <mergeCell ref="Q34:Q35"/>
    <mergeCell ref="O36:O37"/>
    <mergeCell ref="P36:P37"/>
    <mergeCell ref="Q36:Q37"/>
    <mergeCell ref="O30:O31"/>
    <mergeCell ref="P30:P31"/>
    <mergeCell ref="Q30:Q31"/>
    <mergeCell ref="O32:O33"/>
    <mergeCell ref="P32:P33"/>
    <mergeCell ref="Q32:Q33"/>
    <mergeCell ref="P26:P27"/>
    <mergeCell ref="Q26:Q27"/>
    <mergeCell ref="O28:O29"/>
    <mergeCell ref="P28:P29"/>
    <mergeCell ref="Q28:Q29"/>
    <mergeCell ref="O20:O21"/>
    <mergeCell ref="P20:P21"/>
    <mergeCell ref="Q20:Q21"/>
    <mergeCell ref="O24:O25"/>
    <mergeCell ref="P24:P25"/>
    <mergeCell ref="Q24:Q25"/>
    <mergeCell ref="O22:O23"/>
    <mergeCell ref="P22:P23"/>
    <mergeCell ref="Q22:Q23"/>
    <mergeCell ref="O16:O17"/>
    <mergeCell ref="P16:P17"/>
    <mergeCell ref="Q16:Q17"/>
    <mergeCell ref="O18:O19"/>
    <mergeCell ref="P18:P19"/>
    <mergeCell ref="Q18:Q19"/>
    <mergeCell ref="O12:O13"/>
    <mergeCell ref="P12:P13"/>
    <mergeCell ref="Q12:Q13"/>
    <mergeCell ref="O8:O9"/>
    <mergeCell ref="P14:P15"/>
    <mergeCell ref="Q14:Q15"/>
    <mergeCell ref="O14:O15"/>
    <mergeCell ref="O6:O7"/>
    <mergeCell ref="P6:P7"/>
    <mergeCell ref="Q6:Q7"/>
    <mergeCell ref="P8:P9"/>
    <mergeCell ref="Q8:Q9"/>
    <mergeCell ref="O10:O11"/>
    <mergeCell ref="P10:P11"/>
    <mergeCell ref="Q10:Q11"/>
    <mergeCell ref="K66:K67"/>
    <mergeCell ref="M66:M67"/>
    <mergeCell ref="N66:N67"/>
    <mergeCell ref="N62:N63"/>
    <mergeCell ref="M62:M63"/>
    <mergeCell ref="L64:L65"/>
    <mergeCell ref="A56:A57"/>
    <mergeCell ref="B56:B57"/>
    <mergeCell ref="K56:K57"/>
    <mergeCell ref="M56:M57"/>
    <mergeCell ref="N56:N57"/>
    <mergeCell ref="A58:A59"/>
    <mergeCell ref="B58:B59"/>
    <mergeCell ref="K58:K59"/>
    <mergeCell ref="M58:M59"/>
    <mergeCell ref="N58:N59"/>
    <mergeCell ref="N52:N53"/>
    <mergeCell ref="A54:A55"/>
    <mergeCell ref="B54:B55"/>
    <mergeCell ref="K54:K55"/>
    <mergeCell ref="M54:M55"/>
    <mergeCell ref="N54:N55"/>
    <mergeCell ref="L52:L53"/>
    <mergeCell ref="L54:L55"/>
    <mergeCell ref="K48:K49"/>
    <mergeCell ref="M48:M49"/>
    <mergeCell ref="A52:A53"/>
    <mergeCell ref="B52:B53"/>
    <mergeCell ref="K52:K53"/>
    <mergeCell ref="M52:M53"/>
    <mergeCell ref="N48:N49"/>
    <mergeCell ref="A50:A51"/>
    <mergeCell ref="B50:B51"/>
    <mergeCell ref="K50:K51"/>
    <mergeCell ref="M50:M51"/>
    <mergeCell ref="N50:N51"/>
    <mergeCell ref="L48:L49"/>
    <mergeCell ref="L50:L51"/>
    <mergeCell ref="A48:A49"/>
    <mergeCell ref="B48:B49"/>
    <mergeCell ref="N44:N45"/>
    <mergeCell ref="A46:A47"/>
    <mergeCell ref="B46:B47"/>
    <mergeCell ref="K46:K47"/>
    <mergeCell ref="M46:M47"/>
    <mergeCell ref="N46:N47"/>
    <mergeCell ref="L46:L47"/>
    <mergeCell ref="L44:L45"/>
    <mergeCell ref="K40:K41"/>
    <mergeCell ref="M40:M41"/>
    <mergeCell ref="A44:A45"/>
    <mergeCell ref="B44:B45"/>
    <mergeCell ref="K44:K45"/>
    <mergeCell ref="M44:M45"/>
    <mergeCell ref="N40:N41"/>
    <mergeCell ref="A42:A43"/>
    <mergeCell ref="B42:B43"/>
    <mergeCell ref="K42:K43"/>
    <mergeCell ref="M42:M43"/>
    <mergeCell ref="N42:N43"/>
    <mergeCell ref="L40:L41"/>
    <mergeCell ref="L42:L43"/>
    <mergeCell ref="A40:A41"/>
    <mergeCell ref="B40:B41"/>
    <mergeCell ref="A36:A37"/>
    <mergeCell ref="B36:B37"/>
    <mergeCell ref="K36:K37"/>
    <mergeCell ref="M36:M37"/>
    <mergeCell ref="N36:N37"/>
    <mergeCell ref="A38:A39"/>
    <mergeCell ref="B38:B39"/>
    <mergeCell ref="K38:K39"/>
    <mergeCell ref="M38:M39"/>
    <mergeCell ref="N38:N39"/>
    <mergeCell ref="A1:Q1"/>
    <mergeCell ref="A34:A35"/>
    <mergeCell ref="B34:B35"/>
    <mergeCell ref="K34:K35"/>
    <mergeCell ref="M34:M35"/>
    <mergeCell ref="N34:N35"/>
    <mergeCell ref="A30:A31"/>
    <mergeCell ref="B30:B31"/>
    <mergeCell ref="K30:K31"/>
    <mergeCell ref="M30:M31"/>
    <mergeCell ref="N30:N31"/>
    <mergeCell ref="A32:A33"/>
    <mergeCell ref="B32:B33"/>
    <mergeCell ref="K32:K33"/>
    <mergeCell ref="M32:M33"/>
    <mergeCell ref="N32:N33"/>
    <mergeCell ref="L30:L31"/>
    <mergeCell ref="L32:L33"/>
    <mergeCell ref="A26:A27"/>
    <mergeCell ref="B26:B27"/>
    <mergeCell ref="K26:K27"/>
    <mergeCell ref="M26:M27"/>
    <mergeCell ref="N26:N27"/>
    <mergeCell ref="A28:A29"/>
    <mergeCell ref="B28:B29"/>
    <mergeCell ref="K28:K29"/>
    <mergeCell ref="M28:M29"/>
    <mergeCell ref="N28:N29"/>
    <mergeCell ref="A20:A21"/>
    <mergeCell ref="B20:B21"/>
    <mergeCell ref="K20:K21"/>
    <mergeCell ref="M20:M21"/>
    <mergeCell ref="N20:N21"/>
    <mergeCell ref="A24:A25"/>
    <mergeCell ref="B24:B25"/>
    <mergeCell ref="K24:K25"/>
    <mergeCell ref="M24:M25"/>
    <mergeCell ref="N24:N25"/>
    <mergeCell ref="N16:N17"/>
    <mergeCell ref="A18:A19"/>
    <mergeCell ref="B18:B19"/>
    <mergeCell ref="K18:K19"/>
    <mergeCell ref="M18:M19"/>
    <mergeCell ref="N18:N19"/>
    <mergeCell ref="L16:L17"/>
    <mergeCell ref="L18:L19"/>
    <mergeCell ref="K12:K13"/>
    <mergeCell ref="M12:M13"/>
    <mergeCell ref="A16:A17"/>
    <mergeCell ref="B16:B17"/>
    <mergeCell ref="K16:K17"/>
    <mergeCell ref="M16:M17"/>
    <mergeCell ref="N12:N13"/>
    <mergeCell ref="A14:A15"/>
    <mergeCell ref="B14:B15"/>
    <mergeCell ref="K14:K15"/>
    <mergeCell ref="M14:M15"/>
    <mergeCell ref="N14:N15"/>
    <mergeCell ref="L12:L13"/>
    <mergeCell ref="L14:L15"/>
    <mergeCell ref="A12:A13"/>
    <mergeCell ref="B12:B13"/>
    <mergeCell ref="A10:A11"/>
    <mergeCell ref="B10:B11"/>
    <mergeCell ref="K10:K11"/>
    <mergeCell ref="M10:M11"/>
    <mergeCell ref="N10:N11"/>
    <mergeCell ref="L8:L9"/>
    <mergeCell ref="L10:L11"/>
    <mergeCell ref="L6:L7"/>
    <mergeCell ref="A8:A9"/>
    <mergeCell ref="B8:B9"/>
    <mergeCell ref="K8:K9"/>
    <mergeCell ref="M8:M9"/>
    <mergeCell ref="N8:N9"/>
    <mergeCell ref="O3:Q3"/>
    <mergeCell ref="O4:O5"/>
    <mergeCell ref="P4:P5"/>
    <mergeCell ref="Q4:Q5"/>
    <mergeCell ref="M3:N3"/>
    <mergeCell ref="A6:A7"/>
    <mergeCell ref="B6:B7"/>
    <mergeCell ref="K6:K7"/>
    <mergeCell ref="M6:M7"/>
    <mergeCell ref="N6:N7"/>
    <mergeCell ref="A2:D2"/>
    <mergeCell ref="G2:J2"/>
    <mergeCell ref="E2:F2"/>
    <mergeCell ref="A4:A5"/>
    <mergeCell ref="B4:B5"/>
    <mergeCell ref="D4:J4"/>
    <mergeCell ref="A3:B3"/>
    <mergeCell ref="C3:K3"/>
    <mergeCell ref="K4:K5"/>
    <mergeCell ref="A70:A71"/>
    <mergeCell ref="B70:B71"/>
    <mergeCell ref="K70:K71"/>
    <mergeCell ref="L70:L71"/>
    <mergeCell ref="M70:M71"/>
    <mergeCell ref="N70:N71"/>
    <mergeCell ref="M72:M73"/>
    <mergeCell ref="N72:N73"/>
    <mergeCell ref="P70:P71"/>
    <mergeCell ref="Q70:Q71"/>
    <mergeCell ref="O2:Q2"/>
    <mergeCell ref="M68:M69"/>
    <mergeCell ref="N68:N69"/>
    <mergeCell ref="K2:N2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3"/>
  <rowBreaks count="2" manualBreakCount="2">
    <brk id="11" max="16" man="1"/>
    <brk id="48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110" zoomScaleNormal="110" zoomScaleSheetLayoutView="110" zoomScalePageLayoutView="0" workbookViewId="0" topLeftCell="A1">
      <selection activeCell="F19" sqref="F19"/>
    </sheetView>
  </sheetViews>
  <sheetFormatPr defaultColWidth="8.796875" defaultRowHeight="14.25"/>
  <cols>
    <col min="1" max="1" width="4.69921875" style="1" customWidth="1"/>
    <col min="2" max="2" width="13.59765625" style="1" customWidth="1"/>
    <col min="3" max="5" width="10.69921875" style="1" customWidth="1"/>
    <col min="6" max="16384" width="8.69921875" style="1" customWidth="1"/>
  </cols>
  <sheetData>
    <row r="1" spans="1:5" ht="15" thickBot="1">
      <c r="A1" s="393" t="s">
        <v>132</v>
      </c>
      <c r="B1" s="394"/>
      <c r="C1" s="394"/>
      <c r="D1" s="394"/>
      <c r="E1" s="395"/>
    </row>
    <row r="2" spans="1:5" ht="15" thickBot="1">
      <c r="A2" s="396" t="s">
        <v>0</v>
      </c>
      <c r="B2" s="396" t="s">
        <v>122</v>
      </c>
      <c r="C2" s="390" t="s">
        <v>13</v>
      </c>
      <c r="D2" s="391"/>
      <c r="E2" s="392"/>
    </row>
    <row r="3" spans="1:5" ht="14.25">
      <c r="A3" s="397"/>
      <c r="B3" s="397"/>
      <c r="C3" s="399" t="s">
        <v>20</v>
      </c>
      <c r="D3" s="401" t="s">
        <v>130</v>
      </c>
      <c r="E3" s="403" t="s">
        <v>131</v>
      </c>
    </row>
    <row r="4" spans="1:5" ht="15" thickBot="1">
      <c r="A4" s="398"/>
      <c r="B4" s="398"/>
      <c r="C4" s="400"/>
      <c r="D4" s="402"/>
      <c r="E4" s="404"/>
    </row>
    <row r="5" spans="1:5" ht="14.25">
      <c r="A5" s="109">
        <v>1</v>
      </c>
      <c r="B5" s="105" t="s">
        <v>123</v>
      </c>
      <c r="C5" s="110">
        <f>SUM('arkusz obciążeń'!D6:J13,'arkusz obciążeń'!D14:D15)</f>
        <v>0</v>
      </c>
      <c r="D5" s="111">
        <f>COUNT('arkusz obciążeń'!#REF!,'arkusz obciążeń'!D6:J13,'arkusz obciążeń'!D14:D15)</f>
        <v>0</v>
      </c>
      <c r="E5" s="107" t="e">
        <f aca="true" t="shared" si="0" ref="E5:E13">(C5/D5)</f>
        <v>#DIV/0!</v>
      </c>
    </row>
    <row r="6" spans="1:5" ht="14.25">
      <c r="A6" s="116">
        <v>2</v>
      </c>
      <c r="B6" s="108" t="s">
        <v>124</v>
      </c>
      <c r="C6" s="110">
        <f>SUM('arkusz obciążeń'!E14:J15,'arkusz obciążeń'!D16:J21,'arkusz obciążeń'!D22:D23)</f>
        <v>0</v>
      </c>
      <c r="D6" s="111">
        <f>COUNT('arkusz obciążeń'!E14:J15,'arkusz obciążeń'!D16:J21,'arkusz obciążeń'!D22:D23)</f>
        <v>0</v>
      </c>
      <c r="E6" s="107" t="e">
        <f t="shared" si="0"/>
        <v>#DIV/0!</v>
      </c>
    </row>
    <row r="7" spans="1:5" ht="14.25">
      <c r="A7" s="109">
        <v>3</v>
      </c>
      <c r="B7" s="105" t="s">
        <v>125</v>
      </c>
      <c r="C7" s="110">
        <f>SUM('arkusz obciążeń'!E22:J23,'arkusz obciążeń'!D24:J29,'arkusz obciążeń'!D30:G31)</f>
        <v>0</v>
      </c>
      <c r="D7" s="111">
        <f>COUNT('arkusz obciążeń'!E22:J23,'arkusz obciążeń'!D24:J29,'arkusz obciążeń'!D30:G31)</f>
        <v>0</v>
      </c>
      <c r="E7" s="107" t="e">
        <f t="shared" si="0"/>
        <v>#DIV/0!</v>
      </c>
    </row>
    <row r="8" spans="1:5" ht="14.25">
      <c r="A8" s="116">
        <v>4</v>
      </c>
      <c r="B8" s="108" t="s">
        <v>126</v>
      </c>
      <c r="C8" s="110">
        <f>SUM('arkusz obciążeń'!H30:J31,'arkusz obciążeń'!D32:J37,'arkusz obciążeń'!D38:I39)</f>
        <v>0</v>
      </c>
      <c r="D8" s="111">
        <f>COUNT('arkusz obciążeń'!H30:J31,'arkusz obciążeń'!D32:J37,'arkusz obciążeń'!D38:I39)</f>
        <v>0</v>
      </c>
      <c r="E8" s="107" t="e">
        <f t="shared" si="0"/>
        <v>#DIV/0!</v>
      </c>
    </row>
    <row r="9" spans="1:5" ht="14.25">
      <c r="A9" s="109">
        <v>5</v>
      </c>
      <c r="B9" s="105" t="s">
        <v>127</v>
      </c>
      <c r="C9" s="110">
        <f>SUM('arkusz obciążeń'!J38:J39,'arkusz obciążeń'!D40:J47,'arkusz obciążeń'!D48:E49)</f>
        <v>0</v>
      </c>
      <c r="D9" s="111">
        <f>COUNT('arkusz obciążeń'!J38:J39,'arkusz obciążeń'!D40:J47,'arkusz obciążeń'!D48:E49)</f>
        <v>0</v>
      </c>
      <c r="E9" s="107" t="e">
        <f t="shared" si="0"/>
        <v>#DIV/0!</v>
      </c>
    </row>
    <row r="10" spans="1:5" ht="14.25">
      <c r="A10" s="116">
        <v>6</v>
      </c>
      <c r="B10" s="108" t="s">
        <v>128</v>
      </c>
      <c r="C10" s="110">
        <f>SUM('arkusz obciążeń'!F48:J49,'arkusz obciążeń'!D50:J55,'arkusz obciążeń'!D56:G57)</f>
        <v>0</v>
      </c>
      <c r="D10" s="111">
        <f>COUNT('arkusz obciążeń'!F48:J49,'arkusz obciążeń'!D50:J55,'arkusz obciążeń'!D56:G57)</f>
        <v>0</v>
      </c>
      <c r="E10" s="107" t="e">
        <f t="shared" si="0"/>
        <v>#DIV/0!</v>
      </c>
    </row>
    <row r="11" spans="1:5" ht="14.25">
      <c r="A11" s="109">
        <v>7</v>
      </c>
      <c r="B11" s="118" t="s">
        <v>129</v>
      </c>
      <c r="C11" s="119">
        <f>SUM('arkusz obciążeń'!H56:J57,'arkusz obciążeń'!D58:J65)</f>
        <v>0</v>
      </c>
      <c r="D11" s="120">
        <f>COUNT('arkusz obciążeń'!H56:J57,'arkusz obciążeń'!D58:J65)</f>
        <v>0</v>
      </c>
      <c r="E11" s="107" t="e">
        <f t="shared" si="0"/>
        <v>#DIV/0!</v>
      </c>
    </row>
    <row r="12" spans="1:5" ht="15" thickBot="1">
      <c r="A12" s="117">
        <v>8</v>
      </c>
      <c r="B12" s="106" t="s">
        <v>134</v>
      </c>
      <c r="C12" s="121">
        <f>SUM('arkusz obciążeń'!D66:J73)</f>
        <v>0</v>
      </c>
      <c r="D12" s="112">
        <f>COUNT('arkusz obciążeń'!E66:J73)</f>
        <v>0</v>
      </c>
      <c r="E12" s="107" t="e">
        <f t="shared" si="0"/>
        <v>#DIV/0!</v>
      </c>
    </row>
    <row r="13" spans="1:5" ht="15" thickBot="1">
      <c r="A13" s="113"/>
      <c r="B13" s="115" t="s">
        <v>133</v>
      </c>
      <c r="C13" s="244">
        <f>SUM(C5:C12)</f>
        <v>0</v>
      </c>
      <c r="D13" s="245">
        <f>SUM(D5:D12)</f>
        <v>0</v>
      </c>
      <c r="E13" s="114" t="e">
        <f t="shared" si="0"/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P23" sqref="P23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K29" sqref="K29"/>
    </sheetView>
  </sheetViews>
  <sheetFormatPr defaultColWidth="8.796875" defaultRowHeight="14.25"/>
  <cols>
    <col min="1" max="1" width="8.69921875" style="0" customWidth="1"/>
    <col min="14" max="14" width="15" style="0" customWidth="1"/>
  </cols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7"/>
  <sheetViews>
    <sheetView view="pageBreakPreview" zoomScale="80" zoomScaleSheetLayoutView="80" zoomScalePageLayoutView="0" workbookViewId="0" topLeftCell="A1">
      <pane xSplit="8" ySplit="5" topLeftCell="I7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:Z1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329" t="s">
        <v>263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1"/>
    </row>
    <row r="2" spans="1:26" ht="16.5" thickBot="1">
      <c r="A2" s="330" t="s">
        <v>17</v>
      </c>
      <c r="B2" s="330"/>
      <c r="C2" s="330"/>
      <c r="D2" s="330"/>
      <c r="E2" s="330"/>
      <c r="F2" s="330"/>
      <c r="G2" s="330"/>
      <c r="H2" s="331"/>
      <c r="I2" s="329" t="s">
        <v>31</v>
      </c>
      <c r="J2" s="331"/>
      <c r="K2" s="329" t="s">
        <v>18</v>
      </c>
      <c r="L2" s="330"/>
      <c r="M2" s="330"/>
      <c r="N2" s="330"/>
      <c r="O2" s="330"/>
      <c r="P2" s="331"/>
      <c r="Q2" s="329" t="s">
        <v>34</v>
      </c>
      <c r="R2" s="330"/>
      <c r="S2" s="330"/>
      <c r="T2" s="330"/>
      <c r="U2" s="330"/>
      <c r="V2" s="330"/>
      <c r="W2" s="331"/>
      <c r="X2" s="372" t="s">
        <v>19</v>
      </c>
      <c r="Y2" s="373"/>
      <c r="Z2" s="430"/>
    </row>
    <row r="3" spans="1:26" ht="15.75" thickBot="1">
      <c r="A3" s="348" t="s">
        <v>22</v>
      </c>
      <c r="B3" s="394"/>
      <c r="C3" s="348" t="s">
        <v>37</v>
      </c>
      <c r="D3" s="394"/>
      <c r="E3" s="395"/>
      <c r="F3" s="393" t="s">
        <v>16</v>
      </c>
      <c r="G3" s="394"/>
      <c r="H3" s="395"/>
      <c r="I3" s="431" t="s">
        <v>25</v>
      </c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3"/>
    </row>
    <row r="4" spans="1:26" ht="26.25" customHeight="1">
      <c r="A4" s="344" t="s">
        <v>0</v>
      </c>
      <c r="B4" s="435" t="s">
        <v>1</v>
      </c>
      <c r="C4" s="36" t="s">
        <v>38</v>
      </c>
      <c r="D4" s="37" t="s">
        <v>39</v>
      </c>
      <c r="E4" s="38" t="s">
        <v>40</v>
      </c>
      <c r="F4" s="421" t="s">
        <v>24</v>
      </c>
      <c r="G4" s="423" t="s">
        <v>23</v>
      </c>
      <c r="H4" s="428" t="s">
        <v>35</v>
      </c>
      <c r="I4" s="417" t="s">
        <v>26</v>
      </c>
      <c r="J4" s="346"/>
      <c r="K4" s="346"/>
      <c r="L4" s="346"/>
      <c r="M4" s="346"/>
      <c r="N4" s="347"/>
      <c r="O4" s="417" t="s">
        <v>27</v>
      </c>
      <c r="P4" s="346"/>
      <c r="Q4" s="347"/>
      <c r="R4" s="418" t="s">
        <v>28</v>
      </c>
      <c r="S4" s="419"/>
      <c r="T4" s="420"/>
      <c r="U4" s="417" t="s">
        <v>29</v>
      </c>
      <c r="V4" s="346"/>
      <c r="W4" s="347"/>
      <c r="X4" s="417" t="s">
        <v>30</v>
      </c>
      <c r="Y4" s="346"/>
      <c r="Z4" s="347"/>
    </row>
    <row r="5" spans="1:26" ht="15" thickBot="1">
      <c r="A5" s="434"/>
      <c r="B5" s="436"/>
      <c r="C5" s="425" t="s">
        <v>81</v>
      </c>
      <c r="D5" s="426"/>
      <c r="E5" s="427"/>
      <c r="F5" s="422"/>
      <c r="G5" s="424"/>
      <c r="H5" s="429"/>
      <c r="I5" s="14">
        <v>50</v>
      </c>
      <c r="J5" s="13">
        <v>100</v>
      </c>
      <c r="K5" s="13">
        <v>200</v>
      </c>
      <c r="L5" s="13">
        <v>400</v>
      </c>
      <c r="M5" s="13">
        <v>800</v>
      </c>
      <c r="N5" s="15">
        <v>1500</v>
      </c>
      <c r="O5" s="14">
        <v>50</v>
      </c>
      <c r="P5" s="13">
        <v>100</v>
      </c>
      <c r="Q5" s="15">
        <v>200</v>
      </c>
      <c r="R5" s="14">
        <v>50</v>
      </c>
      <c r="S5" s="13">
        <v>100</v>
      </c>
      <c r="T5" s="15">
        <v>200</v>
      </c>
      <c r="U5" s="14">
        <v>50</v>
      </c>
      <c r="V5" s="13">
        <v>100</v>
      </c>
      <c r="W5" s="15">
        <v>200</v>
      </c>
      <c r="X5" s="14">
        <v>100</v>
      </c>
      <c r="Y5" s="13">
        <v>200</v>
      </c>
      <c r="Z5" s="15">
        <v>400</v>
      </c>
    </row>
    <row r="6" spans="1:26" ht="15.75" customHeight="1">
      <c r="A6" s="336">
        <v>1</v>
      </c>
      <c r="B6" s="364" t="s">
        <v>164</v>
      </c>
      <c r="C6" s="409"/>
      <c r="D6" s="411"/>
      <c r="E6" s="413"/>
      <c r="F6" s="415"/>
      <c r="G6" s="405"/>
      <c r="H6" s="407"/>
      <c r="I6" s="16"/>
      <c r="J6" s="17"/>
      <c r="K6" s="17"/>
      <c r="L6" s="17"/>
      <c r="M6" s="17"/>
      <c r="N6" s="18"/>
      <c r="O6" s="16"/>
      <c r="P6" s="17"/>
      <c r="Q6" s="18"/>
      <c r="R6" s="16"/>
      <c r="S6" s="17"/>
      <c r="T6" s="18"/>
      <c r="U6" s="16"/>
      <c r="V6" s="17"/>
      <c r="W6" s="19"/>
      <c r="X6" s="16"/>
      <c r="Y6" s="17"/>
      <c r="Z6" s="18"/>
    </row>
    <row r="7" spans="1:26" ht="16.5" customHeight="1" thickBot="1">
      <c r="A7" s="337"/>
      <c r="B7" s="365"/>
      <c r="C7" s="410"/>
      <c r="D7" s="412"/>
      <c r="E7" s="414"/>
      <c r="F7" s="416"/>
      <c r="G7" s="406"/>
      <c r="H7" s="408"/>
      <c r="I7" s="20"/>
      <c r="J7" s="21"/>
      <c r="K7" s="21"/>
      <c r="L7" s="21"/>
      <c r="M7" s="21"/>
      <c r="N7" s="22"/>
      <c r="O7" s="20"/>
      <c r="P7" s="21"/>
      <c r="Q7" s="22"/>
      <c r="R7" s="20"/>
      <c r="S7" s="21"/>
      <c r="T7" s="22"/>
      <c r="U7" s="20"/>
      <c r="V7" s="21"/>
      <c r="W7" s="22"/>
      <c r="X7" s="20"/>
      <c r="Y7" s="21"/>
      <c r="Z7" s="22"/>
    </row>
    <row r="8" spans="1:26" ht="14.25" customHeight="1">
      <c r="A8" s="336">
        <v>2</v>
      </c>
      <c r="B8" s="437" t="s">
        <v>162</v>
      </c>
      <c r="C8" s="409"/>
      <c r="D8" s="411"/>
      <c r="E8" s="413"/>
      <c r="F8" s="415"/>
      <c r="G8" s="405"/>
      <c r="H8" s="407"/>
      <c r="I8" s="20"/>
      <c r="J8" s="21"/>
      <c r="K8" s="21"/>
      <c r="L8" s="21"/>
      <c r="M8" s="21"/>
      <c r="N8" s="22"/>
      <c r="O8" s="20"/>
      <c r="P8" s="21"/>
      <c r="Q8" s="22"/>
      <c r="R8" s="20"/>
      <c r="S8" s="21"/>
      <c r="T8" s="22"/>
      <c r="U8" s="20"/>
      <c r="V8" s="21"/>
      <c r="W8" s="22"/>
      <c r="X8" s="20"/>
      <c r="Y8" s="21"/>
      <c r="Z8" s="22"/>
    </row>
    <row r="9" spans="1:26" ht="15" customHeight="1" thickBot="1">
      <c r="A9" s="337"/>
      <c r="B9" s="438"/>
      <c r="C9" s="410"/>
      <c r="D9" s="412"/>
      <c r="E9" s="414"/>
      <c r="F9" s="416"/>
      <c r="G9" s="406"/>
      <c r="H9" s="408"/>
      <c r="I9" s="20"/>
      <c r="J9" s="21"/>
      <c r="K9" s="21"/>
      <c r="L9" s="21"/>
      <c r="M9" s="21"/>
      <c r="N9" s="22"/>
      <c r="O9" s="20"/>
      <c r="P9" s="21"/>
      <c r="Q9" s="22"/>
      <c r="R9" s="20"/>
      <c r="S9" s="21"/>
      <c r="T9" s="22"/>
      <c r="U9" s="20"/>
      <c r="V9" s="21"/>
      <c r="W9" s="22"/>
      <c r="X9" s="20"/>
      <c r="Y9" s="21"/>
      <c r="Z9" s="22"/>
    </row>
    <row r="10" spans="1:26" ht="14.25" customHeight="1">
      <c r="A10" s="336">
        <v>3</v>
      </c>
      <c r="B10" s="437" t="s">
        <v>163</v>
      </c>
      <c r="C10" s="409"/>
      <c r="D10" s="411"/>
      <c r="E10" s="413"/>
      <c r="F10" s="415"/>
      <c r="G10" s="405"/>
      <c r="H10" s="407"/>
      <c r="I10" s="20"/>
      <c r="J10" s="21"/>
      <c r="K10" s="21"/>
      <c r="L10" s="21"/>
      <c r="M10" s="21"/>
      <c r="N10" s="22"/>
      <c r="O10" s="20"/>
      <c r="P10" s="21"/>
      <c r="Q10" s="22"/>
      <c r="R10" s="20"/>
      <c r="S10" s="21"/>
      <c r="T10" s="22"/>
      <c r="U10" s="20"/>
      <c r="V10" s="21"/>
      <c r="W10" s="22"/>
      <c r="X10" s="20"/>
      <c r="Y10" s="21"/>
      <c r="Z10" s="22"/>
    </row>
    <row r="11" spans="1:26" ht="15" customHeight="1" thickBot="1">
      <c r="A11" s="337"/>
      <c r="B11" s="438"/>
      <c r="C11" s="410"/>
      <c r="D11" s="412"/>
      <c r="E11" s="414"/>
      <c r="F11" s="416"/>
      <c r="G11" s="406"/>
      <c r="H11" s="408"/>
      <c r="I11" s="20"/>
      <c r="J11" s="21"/>
      <c r="K11" s="21"/>
      <c r="L11" s="21"/>
      <c r="M11" s="21"/>
      <c r="N11" s="22"/>
      <c r="O11" s="20"/>
      <c r="P11" s="21"/>
      <c r="Q11" s="22"/>
      <c r="R11" s="20"/>
      <c r="S11" s="21"/>
      <c r="T11" s="22"/>
      <c r="U11" s="20"/>
      <c r="V11" s="21"/>
      <c r="W11" s="22"/>
      <c r="X11" s="20"/>
      <c r="Y11" s="21"/>
      <c r="Z11" s="22"/>
    </row>
    <row r="12" spans="1:26" ht="14.25" customHeight="1">
      <c r="A12" s="336">
        <v>4</v>
      </c>
      <c r="B12" s="437" t="s">
        <v>166</v>
      </c>
      <c r="C12" s="409"/>
      <c r="D12" s="411"/>
      <c r="E12" s="413"/>
      <c r="F12" s="415"/>
      <c r="G12" s="405"/>
      <c r="H12" s="407"/>
      <c r="I12" s="20"/>
      <c r="J12" s="21"/>
      <c r="K12" s="21"/>
      <c r="L12" s="21"/>
      <c r="M12" s="21"/>
      <c r="N12" s="22"/>
      <c r="O12" s="20"/>
      <c r="P12" s="21"/>
      <c r="Q12" s="22"/>
      <c r="R12" s="20"/>
      <c r="S12" s="21"/>
      <c r="T12" s="22"/>
      <c r="U12" s="20"/>
      <c r="V12" s="21"/>
      <c r="W12" s="22"/>
      <c r="X12" s="20"/>
      <c r="Y12" s="21"/>
      <c r="Z12" s="22"/>
    </row>
    <row r="13" spans="1:26" ht="15" customHeight="1" thickBot="1">
      <c r="A13" s="337"/>
      <c r="B13" s="438"/>
      <c r="C13" s="410"/>
      <c r="D13" s="412"/>
      <c r="E13" s="414"/>
      <c r="F13" s="416"/>
      <c r="G13" s="406"/>
      <c r="H13" s="408"/>
      <c r="I13" s="20"/>
      <c r="J13" s="21"/>
      <c r="K13" s="21"/>
      <c r="L13" s="21"/>
      <c r="M13" s="21"/>
      <c r="N13" s="22"/>
      <c r="O13" s="20"/>
      <c r="P13" s="21"/>
      <c r="Q13" s="22"/>
      <c r="R13" s="20"/>
      <c r="S13" s="21"/>
      <c r="T13" s="22"/>
      <c r="U13" s="20"/>
      <c r="V13" s="21"/>
      <c r="W13" s="22"/>
      <c r="X13" s="20"/>
      <c r="Y13" s="21"/>
      <c r="Z13" s="22"/>
    </row>
    <row r="14" spans="1:26" ht="14.25" customHeight="1">
      <c r="A14" s="336">
        <v>5</v>
      </c>
      <c r="B14" s="364" t="s">
        <v>167</v>
      </c>
      <c r="C14" s="409"/>
      <c r="D14" s="411"/>
      <c r="E14" s="413"/>
      <c r="F14" s="415"/>
      <c r="G14" s="405"/>
      <c r="H14" s="407"/>
      <c r="I14" s="20"/>
      <c r="J14" s="21"/>
      <c r="K14" s="21"/>
      <c r="L14" s="21"/>
      <c r="M14" s="21"/>
      <c r="N14" s="22"/>
      <c r="O14" s="20"/>
      <c r="P14" s="21"/>
      <c r="Q14" s="22"/>
      <c r="R14" s="20"/>
      <c r="S14" s="21"/>
      <c r="T14" s="22"/>
      <c r="U14" s="20"/>
      <c r="V14" s="21"/>
      <c r="W14" s="22"/>
      <c r="X14" s="20"/>
      <c r="Y14" s="21"/>
      <c r="Z14" s="22"/>
    </row>
    <row r="15" spans="1:26" ht="15" customHeight="1" thickBot="1">
      <c r="A15" s="337"/>
      <c r="B15" s="365"/>
      <c r="C15" s="410"/>
      <c r="D15" s="412"/>
      <c r="E15" s="414"/>
      <c r="F15" s="416"/>
      <c r="G15" s="406"/>
      <c r="H15" s="408"/>
      <c r="I15" s="20"/>
      <c r="J15" s="21"/>
      <c r="K15" s="21"/>
      <c r="L15" s="21"/>
      <c r="M15" s="21"/>
      <c r="N15" s="22"/>
      <c r="O15" s="20"/>
      <c r="P15" s="21"/>
      <c r="Q15" s="22"/>
      <c r="R15" s="20"/>
      <c r="S15" s="21"/>
      <c r="T15" s="22"/>
      <c r="U15" s="20"/>
      <c r="V15" s="21"/>
      <c r="W15" s="22"/>
      <c r="X15" s="20"/>
      <c r="Y15" s="21"/>
      <c r="Z15" s="22"/>
    </row>
    <row r="16" spans="1:26" ht="14.25" customHeight="1">
      <c r="A16" s="336">
        <v>6</v>
      </c>
      <c r="B16" s="364" t="s">
        <v>168</v>
      </c>
      <c r="C16" s="409"/>
      <c r="D16" s="411"/>
      <c r="E16" s="413"/>
      <c r="F16" s="415"/>
      <c r="G16" s="405"/>
      <c r="H16" s="407"/>
      <c r="I16" s="20"/>
      <c r="J16" s="21"/>
      <c r="K16" s="21"/>
      <c r="L16" s="21"/>
      <c r="M16" s="21"/>
      <c r="N16" s="22"/>
      <c r="O16" s="20"/>
      <c r="P16" s="21"/>
      <c r="Q16" s="22"/>
      <c r="R16" s="20"/>
      <c r="S16" s="21"/>
      <c r="T16" s="22"/>
      <c r="U16" s="20"/>
      <c r="V16" s="21"/>
      <c r="W16" s="22"/>
      <c r="X16" s="20"/>
      <c r="Y16" s="21"/>
      <c r="Z16" s="22"/>
    </row>
    <row r="17" spans="1:26" ht="15" customHeight="1" thickBot="1">
      <c r="A17" s="337"/>
      <c r="B17" s="365"/>
      <c r="C17" s="410"/>
      <c r="D17" s="412"/>
      <c r="E17" s="414"/>
      <c r="F17" s="416"/>
      <c r="G17" s="406"/>
      <c r="H17" s="408"/>
      <c r="I17" s="20"/>
      <c r="J17" s="21"/>
      <c r="K17" s="21"/>
      <c r="L17" s="21"/>
      <c r="M17" s="21"/>
      <c r="N17" s="22"/>
      <c r="O17" s="20"/>
      <c r="P17" s="21"/>
      <c r="Q17" s="22"/>
      <c r="R17" s="20"/>
      <c r="S17" s="21"/>
      <c r="T17" s="22"/>
      <c r="U17" s="20"/>
      <c r="V17" s="21"/>
      <c r="W17" s="22"/>
      <c r="X17" s="20"/>
      <c r="Y17" s="21"/>
      <c r="Z17" s="22"/>
    </row>
    <row r="18" spans="1:26" ht="14.25" customHeight="1">
      <c r="A18" s="336">
        <v>7</v>
      </c>
      <c r="B18" s="364" t="s">
        <v>169</v>
      </c>
      <c r="C18" s="409"/>
      <c r="D18" s="411"/>
      <c r="E18" s="413"/>
      <c r="F18" s="415"/>
      <c r="G18" s="405"/>
      <c r="H18" s="407"/>
      <c r="I18" s="20"/>
      <c r="J18" s="21"/>
      <c r="K18" s="21"/>
      <c r="L18" s="21"/>
      <c r="M18" s="21"/>
      <c r="N18" s="22"/>
      <c r="O18" s="20"/>
      <c r="P18" s="21"/>
      <c r="Q18" s="22"/>
      <c r="R18" s="20"/>
      <c r="S18" s="21"/>
      <c r="T18" s="22"/>
      <c r="U18" s="20"/>
      <c r="V18" s="21"/>
      <c r="W18" s="22"/>
      <c r="X18" s="20"/>
      <c r="Y18" s="21"/>
      <c r="Z18" s="22"/>
    </row>
    <row r="19" spans="1:26" ht="15" customHeight="1" thickBot="1">
      <c r="A19" s="337"/>
      <c r="B19" s="365"/>
      <c r="C19" s="410"/>
      <c r="D19" s="412"/>
      <c r="E19" s="414"/>
      <c r="F19" s="416"/>
      <c r="G19" s="406"/>
      <c r="H19" s="408"/>
      <c r="I19" s="20"/>
      <c r="J19" s="21"/>
      <c r="K19" s="21"/>
      <c r="L19" s="21"/>
      <c r="M19" s="21"/>
      <c r="N19" s="22"/>
      <c r="O19" s="20"/>
      <c r="P19" s="21"/>
      <c r="Q19" s="22"/>
      <c r="R19" s="20"/>
      <c r="S19" s="21"/>
      <c r="T19" s="22"/>
      <c r="U19" s="20"/>
      <c r="V19" s="21"/>
      <c r="W19" s="22"/>
      <c r="X19" s="20"/>
      <c r="Y19" s="21"/>
      <c r="Z19" s="22"/>
    </row>
    <row r="20" spans="1:26" ht="14.25" customHeight="1">
      <c r="A20" s="336">
        <v>8</v>
      </c>
      <c r="B20" s="364" t="s">
        <v>170</v>
      </c>
      <c r="C20" s="409"/>
      <c r="D20" s="411"/>
      <c r="E20" s="413"/>
      <c r="F20" s="415"/>
      <c r="G20" s="405"/>
      <c r="H20" s="407"/>
      <c r="I20" s="20"/>
      <c r="J20" s="21"/>
      <c r="K20" s="21"/>
      <c r="L20" s="21"/>
      <c r="M20" s="21"/>
      <c r="N20" s="22"/>
      <c r="O20" s="20"/>
      <c r="P20" s="21"/>
      <c r="Q20" s="22"/>
      <c r="R20" s="20"/>
      <c r="S20" s="21"/>
      <c r="T20" s="22"/>
      <c r="U20" s="20"/>
      <c r="V20" s="21"/>
      <c r="W20" s="22"/>
      <c r="X20" s="20"/>
      <c r="Y20" s="21"/>
      <c r="Z20" s="22"/>
    </row>
    <row r="21" spans="1:26" ht="15" customHeight="1" thickBot="1">
      <c r="A21" s="337"/>
      <c r="B21" s="365"/>
      <c r="C21" s="410"/>
      <c r="D21" s="412"/>
      <c r="E21" s="414"/>
      <c r="F21" s="416"/>
      <c r="G21" s="406"/>
      <c r="H21" s="408"/>
      <c r="I21" s="20"/>
      <c r="J21" s="21"/>
      <c r="K21" s="21"/>
      <c r="L21" s="21"/>
      <c r="M21" s="21"/>
      <c r="N21" s="22"/>
      <c r="O21" s="20"/>
      <c r="P21" s="21"/>
      <c r="Q21" s="22"/>
      <c r="R21" s="20"/>
      <c r="S21" s="21"/>
      <c r="T21" s="22"/>
      <c r="U21" s="20"/>
      <c r="V21" s="21"/>
      <c r="W21" s="22"/>
      <c r="X21" s="20"/>
      <c r="Y21" s="21"/>
      <c r="Z21" s="22"/>
    </row>
    <row r="22" spans="1:26" ht="14.25" customHeight="1">
      <c r="A22" s="336">
        <v>9</v>
      </c>
      <c r="B22" s="364" t="s">
        <v>171</v>
      </c>
      <c r="C22" s="409"/>
      <c r="D22" s="411"/>
      <c r="E22" s="413"/>
      <c r="F22" s="415"/>
      <c r="G22" s="405"/>
      <c r="H22" s="407"/>
      <c r="I22" s="20"/>
      <c r="J22" s="21"/>
      <c r="K22" s="21"/>
      <c r="L22" s="21"/>
      <c r="M22" s="21"/>
      <c r="N22" s="22"/>
      <c r="O22" s="20"/>
      <c r="P22" s="21"/>
      <c r="Q22" s="22"/>
      <c r="R22" s="20"/>
      <c r="S22" s="21"/>
      <c r="T22" s="22"/>
      <c r="U22" s="20"/>
      <c r="V22" s="21"/>
      <c r="W22" s="22"/>
      <c r="X22" s="20"/>
      <c r="Y22" s="21"/>
      <c r="Z22" s="22"/>
    </row>
    <row r="23" spans="1:26" ht="15" customHeight="1" thickBot="1">
      <c r="A23" s="337"/>
      <c r="B23" s="365"/>
      <c r="C23" s="410"/>
      <c r="D23" s="412"/>
      <c r="E23" s="414"/>
      <c r="F23" s="416"/>
      <c r="G23" s="406"/>
      <c r="H23" s="408"/>
      <c r="I23" s="20"/>
      <c r="J23" s="21"/>
      <c r="K23" s="21"/>
      <c r="L23" s="21"/>
      <c r="M23" s="21"/>
      <c r="N23" s="22"/>
      <c r="O23" s="20"/>
      <c r="P23" s="21"/>
      <c r="Q23" s="22"/>
      <c r="R23" s="20"/>
      <c r="S23" s="21"/>
      <c r="T23" s="22"/>
      <c r="U23" s="20"/>
      <c r="V23" s="21"/>
      <c r="W23" s="22"/>
      <c r="X23" s="20"/>
      <c r="Y23" s="21"/>
      <c r="Z23" s="22"/>
    </row>
    <row r="24" spans="1:26" ht="14.25" customHeight="1">
      <c r="A24" s="336">
        <v>10</v>
      </c>
      <c r="B24" s="364" t="s">
        <v>172</v>
      </c>
      <c r="C24" s="409"/>
      <c r="D24" s="411"/>
      <c r="E24" s="413"/>
      <c r="F24" s="415"/>
      <c r="G24" s="405"/>
      <c r="H24" s="407"/>
      <c r="I24" s="20"/>
      <c r="J24" s="21"/>
      <c r="K24" s="21"/>
      <c r="L24" s="21"/>
      <c r="M24" s="21"/>
      <c r="N24" s="22"/>
      <c r="O24" s="20"/>
      <c r="P24" s="21"/>
      <c r="Q24" s="22"/>
      <c r="R24" s="20"/>
      <c r="S24" s="21"/>
      <c r="T24" s="22"/>
      <c r="U24" s="20"/>
      <c r="V24" s="21"/>
      <c r="W24" s="22"/>
      <c r="X24" s="20"/>
      <c r="Y24" s="21"/>
      <c r="Z24" s="22"/>
    </row>
    <row r="25" spans="1:26" ht="15" customHeight="1" thickBot="1">
      <c r="A25" s="337"/>
      <c r="B25" s="365"/>
      <c r="C25" s="410"/>
      <c r="D25" s="412"/>
      <c r="E25" s="414"/>
      <c r="F25" s="416"/>
      <c r="G25" s="406"/>
      <c r="H25" s="408"/>
      <c r="I25" s="20"/>
      <c r="J25" s="21"/>
      <c r="K25" s="21"/>
      <c r="L25" s="21"/>
      <c r="M25" s="21"/>
      <c r="N25" s="22"/>
      <c r="O25" s="20"/>
      <c r="P25" s="21"/>
      <c r="Q25" s="22"/>
      <c r="R25" s="20"/>
      <c r="S25" s="21"/>
      <c r="T25" s="22"/>
      <c r="U25" s="20"/>
      <c r="V25" s="21"/>
      <c r="W25" s="22"/>
      <c r="X25" s="20"/>
      <c r="Y25" s="21"/>
      <c r="Z25" s="22"/>
    </row>
    <row r="26" spans="1:26" ht="14.25" customHeight="1">
      <c r="A26" s="336">
        <v>11</v>
      </c>
      <c r="B26" s="364" t="s">
        <v>173</v>
      </c>
      <c r="C26" s="409"/>
      <c r="D26" s="411"/>
      <c r="E26" s="413"/>
      <c r="F26" s="415"/>
      <c r="G26" s="405"/>
      <c r="H26" s="407"/>
      <c r="I26" s="20"/>
      <c r="J26" s="21"/>
      <c r="K26" s="21"/>
      <c r="L26" s="21"/>
      <c r="M26" s="21"/>
      <c r="N26" s="22"/>
      <c r="O26" s="20"/>
      <c r="P26" s="21"/>
      <c r="Q26" s="22"/>
      <c r="R26" s="20"/>
      <c r="S26" s="21"/>
      <c r="T26" s="22"/>
      <c r="U26" s="20"/>
      <c r="V26" s="21"/>
      <c r="W26" s="22"/>
      <c r="X26" s="20"/>
      <c r="Y26" s="21"/>
      <c r="Z26" s="22"/>
    </row>
    <row r="27" spans="1:26" ht="15" customHeight="1" thickBot="1">
      <c r="A27" s="337"/>
      <c r="B27" s="365"/>
      <c r="C27" s="410"/>
      <c r="D27" s="412"/>
      <c r="E27" s="414"/>
      <c r="F27" s="416"/>
      <c r="G27" s="406"/>
      <c r="H27" s="408"/>
      <c r="I27" s="20"/>
      <c r="J27" s="21"/>
      <c r="K27" s="21"/>
      <c r="L27" s="21"/>
      <c r="M27" s="21"/>
      <c r="N27" s="22"/>
      <c r="O27" s="20"/>
      <c r="P27" s="21"/>
      <c r="Q27" s="22"/>
      <c r="R27" s="20"/>
      <c r="S27" s="21"/>
      <c r="T27" s="22"/>
      <c r="U27" s="20"/>
      <c r="V27" s="21"/>
      <c r="W27" s="22"/>
      <c r="X27" s="20"/>
      <c r="Y27" s="21"/>
      <c r="Z27" s="22"/>
    </row>
    <row r="28" spans="1:26" ht="14.25" customHeight="1">
      <c r="A28" s="336">
        <v>12</v>
      </c>
      <c r="B28" s="364" t="s">
        <v>174</v>
      </c>
      <c r="C28" s="409"/>
      <c r="D28" s="411"/>
      <c r="E28" s="413"/>
      <c r="F28" s="415"/>
      <c r="G28" s="405"/>
      <c r="H28" s="407"/>
      <c r="I28" s="20"/>
      <c r="J28" s="21"/>
      <c r="K28" s="21"/>
      <c r="L28" s="21"/>
      <c r="M28" s="21"/>
      <c r="N28" s="22"/>
      <c r="O28" s="20"/>
      <c r="P28" s="21"/>
      <c r="Q28" s="22"/>
      <c r="R28" s="20"/>
      <c r="S28" s="21"/>
      <c r="T28" s="22"/>
      <c r="U28" s="20"/>
      <c r="V28" s="21"/>
      <c r="W28" s="22"/>
      <c r="X28" s="20"/>
      <c r="Y28" s="21"/>
      <c r="Z28" s="22"/>
    </row>
    <row r="29" spans="1:26" ht="15" customHeight="1" thickBot="1">
      <c r="A29" s="337"/>
      <c r="B29" s="365"/>
      <c r="C29" s="410"/>
      <c r="D29" s="412"/>
      <c r="E29" s="414"/>
      <c r="F29" s="416"/>
      <c r="G29" s="406"/>
      <c r="H29" s="408"/>
      <c r="I29" s="20"/>
      <c r="J29" s="21"/>
      <c r="K29" s="21"/>
      <c r="L29" s="21"/>
      <c r="M29" s="21"/>
      <c r="N29" s="22"/>
      <c r="O29" s="20"/>
      <c r="P29" s="21"/>
      <c r="Q29" s="22"/>
      <c r="R29" s="20"/>
      <c r="S29" s="21"/>
      <c r="T29" s="22"/>
      <c r="U29" s="20"/>
      <c r="V29" s="21"/>
      <c r="W29" s="22"/>
      <c r="X29" s="20"/>
      <c r="Y29" s="21"/>
      <c r="Z29" s="22"/>
    </row>
    <row r="30" spans="1:26" ht="14.25" customHeight="1">
      <c r="A30" s="336">
        <v>13</v>
      </c>
      <c r="B30" s="364" t="s">
        <v>175</v>
      </c>
      <c r="C30" s="409"/>
      <c r="D30" s="411"/>
      <c r="E30" s="413"/>
      <c r="F30" s="415"/>
      <c r="G30" s="405"/>
      <c r="H30" s="407"/>
      <c r="I30" s="20"/>
      <c r="J30" s="21"/>
      <c r="K30" s="21"/>
      <c r="L30" s="21"/>
      <c r="M30" s="21"/>
      <c r="N30" s="22"/>
      <c r="O30" s="20"/>
      <c r="P30" s="21"/>
      <c r="Q30" s="22"/>
      <c r="R30" s="20"/>
      <c r="S30" s="21"/>
      <c r="T30" s="22"/>
      <c r="U30" s="20"/>
      <c r="V30" s="21"/>
      <c r="W30" s="22"/>
      <c r="X30" s="20"/>
      <c r="Y30" s="21"/>
      <c r="Z30" s="22"/>
    </row>
    <row r="31" spans="1:26" ht="15" customHeight="1" thickBot="1">
      <c r="A31" s="337"/>
      <c r="B31" s="365"/>
      <c r="C31" s="410"/>
      <c r="D31" s="412"/>
      <c r="E31" s="414"/>
      <c r="F31" s="416"/>
      <c r="G31" s="406"/>
      <c r="H31" s="408"/>
      <c r="I31" s="20"/>
      <c r="J31" s="21"/>
      <c r="K31" s="21"/>
      <c r="L31" s="21"/>
      <c r="M31" s="21"/>
      <c r="N31" s="22"/>
      <c r="O31" s="20"/>
      <c r="P31" s="21"/>
      <c r="Q31" s="22"/>
      <c r="R31" s="20"/>
      <c r="S31" s="21"/>
      <c r="T31" s="22"/>
      <c r="U31" s="20"/>
      <c r="V31" s="21"/>
      <c r="W31" s="22"/>
      <c r="X31" s="20"/>
      <c r="Y31" s="21"/>
      <c r="Z31" s="22"/>
    </row>
    <row r="32" spans="1:26" ht="14.25" customHeight="1">
      <c r="A32" s="336">
        <v>14</v>
      </c>
      <c r="B32" s="364" t="s">
        <v>176</v>
      </c>
      <c r="C32" s="409"/>
      <c r="D32" s="411"/>
      <c r="E32" s="413"/>
      <c r="F32" s="415"/>
      <c r="G32" s="405"/>
      <c r="H32" s="407"/>
      <c r="I32" s="20"/>
      <c r="J32" s="21"/>
      <c r="K32" s="21"/>
      <c r="L32" s="21"/>
      <c r="M32" s="21"/>
      <c r="N32" s="22"/>
      <c r="O32" s="20"/>
      <c r="P32" s="21"/>
      <c r="Q32" s="22"/>
      <c r="R32" s="20"/>
      <c r="S32" s="21"/>
      <c r="T32" s="22"/>
      <c r="U32" s="20"/>
      <c r="V32" s="21"/>
      <c r="W32" s="22"/>
      <c r="X32" s="20"/>
      <c r="Y32" s="21"/>
      <c r="Z32" s="22"/>
    </row>
    <row r="33" spans="1:26" ht="15" customHeight="1" thickBot="1">
      <c r="A33" s="337"/>
      <c r="B33" s="365"/>
      <c r="C33" s="410"/>
      <c r="D33" s="412"/>
      <c r="E33" s="414"/>
      <c r="F33" s="416"/>
      <c r="G33" s="406"/>
      <c r="H33" s="408"/>
      <c r="I33" s="20"/>
      <c r="J33" s="21"/>
      <c r="K33" s="21"/>
      <c r="L33" s="21"/>
      <c r="M33" s="21"/>
      <c r="N33" s="22"/>
      <c r="O33" s="20"/>
      <c r="P33" s="21"/>
      <c r="Q33" s="22"/>
      <c r="R33" s="20"/>
      <c r="S33" s="21"/>
      <c r="T33" s="22"/>
      <c r="U33" s="20"/>
      <c r="V33" s="21"/>
      <c r="W33" s="22"/>
      <c r="X33" s="20"/>
      <c r="Y33" s="21"/>
      <c r="Z33" s="22"/>
    </row>
    <row r="34" spans="1:26" ht="14.25" customHeight="1">
      <c r="A34" s="336">
        <v>15</v>
      </c>
      <c r="B34" s="364" t="s">
        <v>177</v>
      </c>
      <c r="C34" s="409"/>
      <c r="D34" s="411"/>
      <c r="E34" s="413"/>
      <c r="F34" s="415"/>
      <c r="G34" s="405"/>
      <c r="H34" s="407"/>
      <c r="I34" s="20"/>
      <c r="J34" s="21"/>
      <c r="K34" s="21"/>
      <c r="L34" s="21"/>
      <c r="M34" s="21"/>
      <c r="N34" s="22"/>
      <c r="O34" s="20"/>
      <c r="P34" s="21"/>
      <c r="Q34" s="22"/>
      <c r="R34" s="20"/>
      <c r="S34" s="21"/>
      <c r="T34" s="22"/>
      <c r="U34" s="20"/>
      <c r="V34" s="21"/>
      <c r="W34" s="22"/>
      <c r="X34" s="20"/>
      <c r="Y34" s="21"/>
      <c r="Z34" s="22"/>
    </row>
    <row r="35" spans="1:26" ht="15" customHeight="1" thickBot="1">
      <c r="A35" s="337"/>
      <c r="B35" s="365"/>
      <c r="C35" s="410"/>
      <c r="D35" s="412"/>
      <c r="E35" s="414"/>
      <c r="F35" s="416"/>
      <c r="G35" s="406"/>
      <c r="H35" s="408"/>
      <c r="I35" s="20"/>
      <c r="J35" s="21"/>
      <c r="K35" s="21"/>
      <c r="L35" s="21"/>
      <c r="M35" s="21"/>
      <c r="N35" s="22"/>
      <c r="O35" s="20"/>
      <c r="P35" s="21"/>
      <c r="Q35" s="22"/>
      <c r="R35" s="20"/>
      <c r="S35" s="21"/>
      <c r="T35" s="22"/>
      <c r="U35" s="20"/>
      <c r="V35" s="21"/>
      <c r="W35" s="22"/>
      <c r="X35" s="20"/>
      <c r="Y35" s="21"/>
      <c r="Z35" s="22"/>
    </row>
    <row r="36" spans="1:26" ht="14.25" customHeight="1">
      <c r="A36" s="336">
        <v>16</v>
      </c>
      <c r="B36" s="364" t="s">
        <v>178</v>
      </c>
      <c r="C36" s="409"/>
      <c r="D36" s="411"/>
      <c r="E36" s="413"/>
      <c r="F36" s="415"/>
      <c r="G36" s="405"/>
      <c r="H36" s="407"/>
      <c r="I36" s="20"/>
      <c r="J36" s="21"/>
      <c r="K36" s="21"/>
      <c r="L36" s="21"/>
      <c r="M36" s="21"/>
      <c r="N36" s="22"/>
      <c r="O36" s="20"/>
      <c r="P36" s="21"/>
      <c r="Q36" s="22"/>
      <c r="R36" s="20"/>
      <c r="S36" s="21"/>
      <c r="T36" s="22"/>
      <c r="U36" s="20"/>
      <c r="V36" s="21"/>
      <c r="W36" s="22"/>
      <c r="X36" s="20"/>
      <c r="Y36" s="21"/>
      <c r="Z36" s="22"/>
    </row>
    <row r="37" spans="1:26" ht="15" customHeight="1" thickBot="1">
      <c r="A37" s="337"/>
      <c r="B37" s="365"/>
      <c r="C37" s="410"/>
      <c r="D37" s="412"/>
      <c r="E37" s="414"/>
      <c r="F37" s="416"/>
      <c r="G37" s="406"/>
      <c r="H37" s="408"/>
      <c r="I37" s="20"/>
      <c r="J37" s="21"/>
      <c r="K37" s="21"/>
      <c r="L37" s="21"/>
      <c r="M37" s="21"/>
      <c r="N37" s="22"/>
      <c r="O37" s="20"/>
      <c r="P37" s="21"/>
      <c r="Q37" s="22"/>
      <c r="R37" s="20"/>
      <c r="S37" s="21"/>
      <c r="T37" s="22"/>
      <c r="U37" s="20"/>
      <c r="V37" s="21"/>
      <c r="W37" s="22"/>
      <c r="X37" s="20"/>
      <c r="Y37" s="21"/>
      <c r="Z37" s="22"/>
    </row>
    <row r="38" spans="1:26" ht="14.25" customHeight="1">
      <c r="A38" s="336">
        <v>17</v>
      </c>
      <c r="B38" s="364" t="s">
        <v>179</v>
      </c>
      <c r="C38" s="409"/>
      <c r="D38" s="411"/>
      <c r="E38" s="413"/>
      <c r="F38" s="415"/>
      <c r="G38" s="405"/>
      <c r="H38" s="407"/>
      <c r="I38" s="20"/>
      <c r="J38" s="21"/>
      <c r="K38" s="21"/>
      <c r="L38" s="21"/>
      <c r="M38" s="21"/>
      <c r="N38" s="22"/>
      <c r="O38" s="20"/>
      <c r="P38" s="21"/>
      <c r="Q38" s="22"/>
      <c r="R38" s="20"/>
      <c r="S38" s="21"/>
      <c r="T38" s="22"/>
      <c r="U38" s="20"/>
      <c r="V38" s="21"/>
      <c r="W38" s="22"/>
      <c r="X38" s="20"/>
      <c r="Y38" s="21"/>
      <c r="Z38" s="22"/>
    </row>
    <row r="39" spans="1:26" ht="15" customHeight="1" thickBot="1">
      <c r="A39" s="337"/>
      <c r="B39" s="365"/>
      <c r="C39" s="410"/>
      <c r="D39" s="412"/>
      <c r="E39" s="414"/>
      <c r="F39" s="416"/>
      <c r="G39" s="406"/>
      <c r="H39" s="408"/>
      <c r="I39" s="20"/>
      <c r="J39" s="21"/>
      <c r="K39" s="21"/>
      <c r="L39" s="21"/>
      <c r="M39" s="21"/>
      <c r="N39" s="22"/>
      <c r="O39" s="20"/>
      <c r="P39" s="21"/>
      <c r="Q39" s="22"/>
      <c r="R39" s="20"/>
      <c r="S39" s="21"/>
      <c r="T39" s="22"/>
      <c r="U39" s="20"/>
      <c r="V39" s="21"/>
      <c r="W39" s="22"/>
      <c r="X39" s="20"/>
      <c r="Y39" s="21"/>
      <c r="Z39" s="22"/>
    </row>
    <row r="40" spans="1:26" ht="14.25" customHeight="1">
      <c r="A40" s="336">
        <v>18</v>
      </c>
      <c r="B40" s="364" t="s">
        <v>180</v>
      </c>
      <c r="C40" s="409"/>
      <c r="D40" s="411"/>
      <c r="E40" s="413"/>
      <c r="F40" s="415"/>
      <c r="G40" s="405"/>
      <c r="H40" s="407"/>
      <c r="I40" s="20"/>
      <c r="J40" s="21"/>
      <c r="K40" s="21"/>
      <c r="L40" s="21"/>
      <c r="M40" s="21"/>
      <c r="N40" s="22"/>
      <c r="O40" s="20"/>
      <c r="P40" s="21"/>
      <c r="Q40" s="22"/>
      <c r="R40" s="20"/>
      <c r="S40" s="21"/>
      <c r="T40" s="22"/>
      <c r="U40" s="20"/>
      <c r="V40" s="21"/>
      <c r="W40" s="22"/>
      <c r="X40" s="20"/>
      <c r="Y40" s="21"/>
      <c r="Z40" s="22"/>
    </row>
    <row r="41" spans="1:26" ht="15" customHeight="1" thickBot="1">
      <c r="A41" s="337"/>
      <c r="B41" s="365"/>
      <c r="C41" s="410"/>
      <c r="D41" s="412"/>
      <c r="E41" s="414"/>
      <c r="F41" s="416"/>
      <c r="G41" s="406"/>
      <c r="H41" s="408"/>
      <c r="I41" s="20"/>
      <c r="J41" s="21"/>
      <c r="K41" s="21"/>
      <c r="L41" s="21"/>
      <c r="M41" s="21"/>
      <c r="N41" s="22"/>
      <c r="O41" s="20"/>
      <c r="P41" s="21"/>
      <c r="Q41" s="22"/>
      <c r="R41" s="20"/>
      <c r="S41" s="21"/>
      <c r="T41" s="22"/>
      <c r="U41" s="20"/>
      <c r="V41" s="21"/>
      <c r="W41" s="22"/>
      <c r="X41" s="20"/>
      <c r="Y41" s="21"/>
      <c r="Z41" s="22"/>
    </row>
    <row r="42" spans="1:26" ht="14.25" customHeight="1">
      <c r="A42" s="336">
        <v>19</v>
      </c>
      <c r="B42" s="364" t="s">
        <v>181</v>
      </c>
      <c r="C42" s="409"/>
      <c r="D42" s="411"/>
      <c r="E42" s="413"/>
      <c r="F42" s="415"/>
      <c r="G42" s="405"/>
      <c r="H42" s="407"/>
      <c r="I42" s="20"/>
      <c r="J42" s="21"/>
      <c r="K42" s="21"/>
      <c r="L42" s="21"/>
      <c r="M42" s="21"/>
      <c r="N42" s="22"/>
      <c r="O42" s="20"/>
      <c r="P42" s="21"/>
      <c r="Q42" s="22"/>
      <c r="R42" s="20"/>
      <c r="S42" s="21"/>
      <c r="T42" s="22"/>
      <c r="U42" s="20"/>
      <c r="V42" s="21"/>
      <c r="W42" s="22"/>
      <c r="X42" s="20"/>
      <c r="Y42" s="21"/>
      <c r="Z42" s="22"/>
    </row>
    <row r="43" spans="1:26" ht="15" customHeight="1" thickBot="1">
      <c r="A43" s="337"/>
      <c r="B43" s="365"/>
      <c r="C43" s="410"/>
      <c r="D43" s="412"/>
      <c r="E43" s="414"/>
      <c r="F43" s="416"/>
      <c r="G43" s="406"/>
      <c r="H43" s="408"/>
      <c r="I43" s="20"/>
      <c r="J43" s="21"/>
      <c r="K43" s="21"/>
      <c r="L43" s="21"/>
      <c r="M43" s="21"/>
      <c r="N43" s="22"/>
      <c r="O43" s="20"/>
      <c r="P43" s="21"/>
      <c r="Q43" s="22"/>
      <c r="R43" s="20"/>
      <c r="S43" s="21"/>
      <c r="T43" s="22"/>
      <c r="U43" s="20"/>
      <c r="V43" s="21"/>
      <c r="W43" s="22"/>
      <c r="X43" s="20"/>
      <c r="Y43" s="21"/>
      <c r="Z43" s="22"/>
    </row>
    <row r="44" spans="1:26" ht="14.25" customHeight="1">
      <c r="A44" s="336">
        <v>20</v>
      </c>
      <c r="B44" s="364" t="s">
        <v>182</v>
      </c>
      <c r="C44" s="409"/>
      <c r="D44" s="411"/>
      <c r="E44" s="413"/>
      <c r="F44" s="415"/>
      <c r="G44" s="405"/>
      <c r="H44" s="407"/>
      <c r="I44" s="20"/>
      <c r="J44" s="21"/>
      <c r="K44" s="21"/>
      <c r="L44" s="21"/>
      <c r="M44" s="21"/>
      <c r="N44" s="22"/>
      <c r="O44" s="20"/>
      <c r="P44" s="21"/>
      <c r="Q44" s="22"/>
      <c r="R44" s="20"/>
      <c r="S44" s="21"/>
      <c r="T44" s="22"/>
      <c r="U44" s="20"/>
      <c r="V44" s="21"/>
      <c r="W44" s="22"/>
      <c r="X44" s="20"/>
      <c r="Y44" s="21"/>
      <c r="Z44" s="22"/>
    </row>
    <row r="45" spans="1:26" ht="15" customHeight="1" thickBot="1">
      <c r="A45" s="337"/>
      <c r="B45" s="365"/>
      <c r="C45" s="410"/>
      <c r="D45" s="412"/>
      <c r="E45" s="414"/>
      <c r="F45" s="416"/>
      <c r="G45" s="406"/>
      <c r="H45" s="408"/>
      <c r="I45" s="20"/>
      <c r="J45" s="21"/>
      <c r="K45" s="21"/>
      <c r="L45" s="21"/>
      <c r="M45" s="21"/>
      <c r="N45" s="22"/>
      <c r="O45" s="20"/>
      <c r="P45" s="21"/>
      <c r="Q45" s="22"/>
      <c r="R45" s="20"/>
      <c r="S45" s="21"/>
      <c r="T45" s="22"/>
      <c r="U45" s="20"/>
      <c r="V45" s="21"/>
      <c r="W45" s="22"/>
      <c r="X45" s="20"/>
      <c r="Y45" s="21"/>
      <c r="Z45" s="22"/>
    </row>
    <row r="46" spans="1:26" ht="14.25" customHeight="1">
      <c r="A46" s="336">
        <v>21</v>
      </c>
      <c r="B46" s="364" t="s">
        <v>183</v>
      </c>
      <c r="C46" s="409"/>
      <c r="D46" s="411"/>
      <c r="E46" s="413"/>
      <c r="F46" s="415"/>
      <c r="G46" s="405"/>
      <c r="H46" s="407"/>
      <c r="I46" s="20"/>
      <c r="J46" s="21"/>
      <c r="K46" s="21"/>
      <c r="L46" s="21"/>
      <c r="M46" s="21"/>
      <c r="N46" s="22"/>
      <c r="O46" s="20"/>
      <c r="P46" s="21"/>
      <c r="Q46" s="22"/>
      <c r="R46" s="20"/>
      <c r="S46" s="21"/>
      <c r="T46" s="22"/>
      <c r="U46" s="20"/>
      <c r="V46" s="21"/>
      <c r="W46" s="22"/>
      <c r="X46" s="20"/>
      <c r="Y46" s="21"/>
      <c r="Z46" s="22"/>
    </row>
    <row r="47" spans="1:26" ht="15" customHeight="1" thickBot="1">
      <c r="A47" s="337"/>
      <c r="B47" s="365"/>
      <c r="C47" s="410"/>
      <c r="D47" s="412"/>
      <c r="E47" s="414"/>
      <c r="F47" s="416"/>
      <c r="G47" s="406"/>
      <c r="H47" s="408"/>
      <c r="I47" s="20"/>
      <c r="J47" s="21"/>
      <c r="K47" s="21"/>
      <c r="L47" s="21"/>
      <c r="M47" s="21"/>
      <c r="N47" s="22"/>
      <c r="O47" s="20"/>
      <c r="P47" s="21"/>
      <c r="Q47" s="22"/>
      <c r="R47" s="20"/>
      <c r="S47" s="21"/>
      <c r="T47" s="22"/>
      <c r="U47" s="20"/>
      <c r="V47" s="21"/>
      <c r="W47" s="22"/>
      <c r="X47" s="20"/>
      <c r="Y47" s="21"/>
      <c r="Z47" s="22"/>
    </row>
    <row r="48" spans="1:26" ht="14.25" customHeight="1">
      <c r="A48" s="336">
        <v>22</v>
      </c>
      <c r="B48" s="364" t="s">
        <v>184</v>
      </c>
      <c r="C48" s="409"/>
      <c r="D48" s="411"/>
      <c r="E48" s="413"/>
      <c r="F48" s="415"/>
      <c r="G48" s="405"/>
      <c r="H48" s="407"/>
      <c r="I48" s="20"/>
      <c r="J48" s="21"/>
      <c r="K48" s="21"/>
      <c r="L48" s="21"/>
      <c r="M48" s="21"/>
      <c r="N48" s="22"/>
      <c r="O48" s="20"/>
      <c r="P48" s="21"/>
      <c r="Q48" s="22"/>
      <c r="R48" s="20"/>
      <c r="S48" s="21"/>
      <c r="T48" s="22"/>
      <c r="U48" s="20"/>
      <c r="V48" s="21"/>
      <c r="W48" s="22"/>
      <c r="X48" s="20"/>
      <c r="Y48" s="21"/>
      <c r="Z48" s="22"/>
    </row>
    <row r="49" spans="1:26" ht="15" customHeight="1" thickBot="1">
      <c r="A49" s="337"/>
      <c r="B49" s="365"/>
      <c r="C49" s="410"/>
      <c r="D49" s="412"/>
      <c r="E49" s="414"/>
      <c r="F49" s="416"/>
      <c r="G49" s="406"/>
      <c r="H49" s="408"/>
      <c r="I49" s="20"/>
      <c r="J49" s="21"/>
      <c r="K49" s="21"/>
      <c r="L49" s="21"/>
      <c r="M49" s="21"/>
      <c r="N49" s="22"/>
      <c r="O49" s="20"/>
      <c r="P49" s="21"/>
      <c r="Q49" s="22"/>
      <c r="R49" s="20"/>
      <c r="S49" s="21"/>
      <c r="T49" s="22"/>
      <c r="U49" s="20"/>
      <c r="V49" s="21"/>
      <c r="W49" s="22"/>
      <c r="X49" s="20"/>
      <c r="Y49" s="21"/>
      <c r="Z49" s="22"/>
    </row>
    <row r="50" spans="1:26" ht="14.25" customHeight="1">
      <c r="A50" s="336">
        <v>23</v>
      </c>
      <c r="B50" s="338" t="s">
        <v>185</v>
      </c>
      <c r="C50" s="409"/>
      <c r="D50" s="411"/>
      <c r="E50" s="413"/>
      <c r="F50" s="415"/>
      <c r="G50" s="405"/>
      <c r="H50" s="407"/>
      <c r="I50" s="20"/>
      <c r="J50" s="21"/>
      <c r="K50" s="21"/>
      <c r="L50" s="21"/>
      <c r="M50" s="21"/>
      <c r="N50" s="22"/>
      <c r="O50" s="20"/>
      <c r="P50" s="21"/>
      <c r="Q50" s="22"/>
      <c r="R50" s="20"/>
      <c r="S50" s="21"/>
      <c r="T50" s="22"/>
      <c r="U50" s="20"/>
      <c r="V50" s="21"/>
      <c r="W50" s="22"/>
      <c r="X50" s="20"/>
      <c r="Y50" s="21"/>
      <c r="Z50" s="22"/>
    </row>
    <row r="51" spans="1:26" ht="15" customHeight="1" thickBot="1">
      <c r="A51" s="337"/>
      <c r="B51" s="339"/>
      <c r="C51" s="410"/>
      <c r="D51" s="412"/>
      <c r="E51" s="414"/>
      <c r="F51" s="416"/>
      <c r="G51" s="406"/>
      <c r="H51" s="408"/>
      <c r="I51" s="20"/>
      <c r="J51" s="21"/>
      <c r="K51" s="21"/>
      <c r="L51" s="21"/>
      <c r="M51" s="21"/>
      <c r="N51" s="22"/>
      <c r="O51" s="20"/>
      <c r="P51" s="21"/>
      <c r="Q51" s="22"/>
      <c r="R51" s="20"/>
      <c r="S51" s="21"/>
      <c r="T51" s="22"/>
      <c r="U51" s="20"/>
      <c r="V51" s="21"/>
      <c r="W51" s="22"/>
      <c r="X51" s="20"/>
      <c r="Y51" s="21"/>
      <c r="Z51" s="22"/>
    </row>
    <row r="52" spans="1:26" ht="14.25" customHeight="1">
      <c r="A52" s="336">
        <v>24</v>
      </c>
      <c r="B52" s="338" t="s">
        <v>186</v>
      </c>
      <c r="C52" s="409"/>
      <c r="D52" s="411"/>
      <c r="E52" s="413"/>
      <c r="F52" s="415"/>
      <c r="G52" s="405"/>
      <c r="H52" s="407"/>
      <c r="I52" s="20"/>
      <c r="J52" s="21"/>
      <c r="K52" s="21"/>
      <c r="L52" s="21"/>
      <c r="M52" s="21"/>
      <c r="N52" s="22"/>
      <c r="O52" s="20"/>
      <c r="P52" s="21"/>
      <c r="Q52" s="22"/>
      <c r="R52" s="20"/>
      <c r="S52" s="21"/>
      <c r="T52" s="22"/>
      <c r="U52" s="20"/>
      <c r="V52" s="21"/>
      <c r="W52" s="22"/>
      <c r="X52" s="20"/>
      <c r="Y52" s="21"/>
      <c r="Z52" s="22"/>
    </row>
    <row r="53" spans="1:26" ht="15" customHeight="1" thickBot="1">
      <c r="A53" s="337"/>
      <c r="B53" s="339"/>
      <c r="C53" s="410"/>
      <c r="D53" s="412"/>
      <c r="E53" s="414"/>
      <c r="F53" s="416"/>
      <c r="G53" s="406"/>
      <c r="H53" s="408"/>
      <c r="I53" s="20"/>
      <c r="J53" s="21"/>
      <c r="K53" s="21"/>
      <c r="L53" s="21"/>
      <c r="M53" s="21"/>
      <c r="N53" s="22"/>
      <c r="O53" s="20"/>
      <c r="P53" s="21"/>
      <c r="Q53" s="22"/>
      <c r="R53" s="20"/>
      <c r="S53" s="21"/>
      <c r="T53" s="22"/>
      <c r="U53" s="20"/>
      <c r="V53" s="21"/>
      <c r="W53" s="22"/>
      <c r="X53" s="20"/>
      <c r="Y53" s="21"/>
      <c r="Z53" s="22"/>
    </row>
    <row r="54" spans="1:26" ht="14.25" customHeight="1">
      <c r="A54" s="336">
        <v>25</v>
      </c>
      <c r="B54" s="338" t="s">
        <v>187</v>
      </c>
      <c r="C54" s="409"/>
      <c r="D54" s="411"/>
      <c r="E54" s="413"/>
      <c r="F54" s="415"/>
      <c r="G54" s="405"/>
      <c r="H54" s="407"/>
      <c r="I54" s="20"/>
      <c r="J54" s="21"/>
      <c r="K54" s="21"/>
      <c r="L54" s="21"/>
      <c r="M54" s="21"/>
      <c r="N54" s="22"/>
      <c r="O54" s="20"/>
      <c r="P54" s="21"/>
      <c r="Q54" s="22"/>
      <c r="R54" s="20"/>
      <c r="S54" s="21"/>
      <c r="T54" s="22"/>
      <c r="U54" s="20"/>
      <c r="V54" s="21"/>
      <c r="W54" s="22"/>
      <c r="X54" s="20"/>
      <c r="Y54" s="21"/>
      <c r="Z54" s="22"/>
    </row>
    <row r="55" spans="1:26" ht="15" customHeight="1" thickBot="1">
      <c r="A55" s="337"/>
      <c r="B55" s="339"/>
      <c r="C55" s="410"/>
      <c r="D55" s="412"/>
      <c r="E55" s="414"/>
      <c r="F55" s="416"/>
      <c r="G55" s="406"/>
      <c r="H55" s="408"/>
      <c r="I55" s="20"/>
      <c r="J55" s="21"/>
      <c r="K55" s="21"/>
      <c r="L55" s="21"/>
      <c r="M55" s="21"/>
      <c r="N55" s="22"/>
      <c r="O55" s="20"/>
      <c r="P55" s="21"/>
      <c r="Q55" s="22"/>
      <c r="R55" s="20"/>
      <c r="S55" s="21"/>
      <c r="T55" s="22"/>
      <c r="U55" s="20"/>
      <c r="V55" s="21"/>
      <c r="W55" s="22"/>
      <c r="X55" s="20"/>
      <c r="Y55" s="21"/>
      <c r="Z55" s="22"/>
    </row>
    <row r="56" spans="1:26" ht="14.25" customHeight="1">
      <c r="A56" s="336">
        <v>26</v>
      </c>
      <c r="B56" s="338" t="s">
        <v>188</v>
      </c>
      <c r="C56" s="409"/>
      <c r="D56" s="411"/>
      <c r="E56" s="413"/>
      <c r="F56" s="415"/>
      <c r="G56" s="405"/>
      <c r="H56" s="407"/>
      <c r="I56" s="20"/>
      <c r="J56" s="21"/>
      <c r="K56" s="21"/>
      <c r="L56" s="21"/>
      <c r="M56" s="21"/>
      <c r="N56" s="22"/>
      <c r="O56" s="20"/>
      <c r="P56" s="21"/>
      <c r="Q56" s="22"/>
      <c r="R56" s="20"/>
      <c r="S56" s="21"/>
      <c r="T56" s="22"/>
      <c r="U56" s="20"/>
      <c r="V56" s="21"/>
      <c r="W56" s="22"/>
      <c r="X56" s="20"/>
      <c r="Y56" s="21"/>
      <c r="Z56" s="22"/>
    </row>
    <row r="57" spans="1:26" ht="15" customHeight="1" thickBot="1">
      <c r="A57" s="337"/>
      <c r="B57" s="339"/>
      <c r="C57" s="410"/>
      <c r="D57" s="412"/>
      <c r="E57" s="414"/>
      <c r="F57" s="416"/>
      <c r="G57" s="406"/>
      <c r="H57" s="408"/>
      <c r="I57" s="20"/>
      <c r="J57" s="21"/>
      <c r="K57" s="21"/>
      <c r="L57" s="21"/>
      <c r="M57" s="21"/>
      <c r="N57" s="22"/>
      <c r="O57" s="20"/>
      <c r="P57" s="21"/>
      <c r="Q57" s="22"/>
      <c r="R57" s="20"/>
      <c r="S57" s="21"/>
      <c r="T57" s="22"/>
      <c r="U57" s="20"/>
      <c r="V57" s="21"/>
      <c r="W57" s="22"/>
      <c r="X57" s="20"/>
      <c r="Y57" s="21"/>
      <c r="Z57" s="22"/>
    </row>
    <row r="58" spans="1:26" ht="14.25" customHeight="1">
      <c r="A58" s="336">
        <v>27</v>
      </c>
      <c r="B58" s="338" t="s">
        <v>189</v>
      </c>
      <c r="C58" s="409"/>
      <c r="D58" s="411"/>
      <c r="E58" s="413"/>
      <c r="F58" s="415"/>
      <c r="G58" s="405"/>
      <c r="H58" s="407"/>
      <c r="I58" s="20"/>
      <c r="J58" s="21"/>
      <c r="K58" s="21"/>
      <c r="L58" s="21"/>
      <c r="M58" s="21"/>
      <c r="N58" s="22"/>
      <c r="O58" s="20"/>
      <c r="P58" s="21"/>
      <c r="Q58" s="22"/>
      <c r="R58" s="20"/>
      <c r="S58" s="21"/>
      <c r="T58" s="22"/>
      <c r="U58" s="20"/>
      <c r="V58" s="21"/>
      <c r="W58" s="22"/>
      <c r="X58" s="20"/>
      <c r="Y58" s="21"/>
      <c r="Z58" s="22"/>
    </row>
    <row r="59" spans="1:26" ht="15" customHeight="1" thickBot="1">
      <c r="A59" s="337"/>
      <c r="B59" s="339"/>
      <c r="C59" s="410"/>
      <c r="D59" s="412"/>
      <c r="E59" s="414"/>
      <c r="F59" s="416"/>
      <c r="G59" s="406"/>
      <c r="H59" s="408"/>
      <c r="I59" s="20"/>
      <c r="J59" s="21"/>
      <c r="K59" s="21"/>
      <c r="L59" s="21"/>
      <c r="M59" s="21"/>
      <c r="N59" s="22"/>
      <c r="O59" s="20"/>
      <c r="P59" s="21"/>
      <c r="Q59" s="22"/>
      <c r="R59" s="20"/>
      <c r="S59" s="21"/>
      <c r="T59" s="22"/>
      <c r="U59" s="20"/>
      <c r="V59" s="21"/>
      <c r="W59" s="22"/>
      <c r="X59" s="20"/>
      <c r="Y59" s="21"/>
      <c r="Z59" s="22"/>
    </row>
    <row r="60" spans="1:26" ht="14.25" customHeight="1">
      <c r="A60" s="336">
        <v>28</v>
      </c>
      <c r="B60" s="338" t="s">
        <v>190</v>
      </c>
      <c r="C60" s="409"/>
      <c r="D60" s="411"/>
      <c r="E60" s="413"/>
      <c r="F60" s="415"/>
      <c r="G60" s="405"/>
      <c r="H60" s="407"/>
      <c r="I60" s="20"/>
      <c r="J60" s="21"/>
      <c r="K60" s="21"/>
      <c r="L60" s="21"/>
      <c r="M60" s="21"/>
      <c r="N60" s="22"/>
      <c r="O60" s="20"/>
      <c r="P60" s="21"/>
      <c r="Q60" s="22"/>
      <c r="R60" s="20"/>
      <c r="S60" s="21"/>
      <c r="T60" s="22"/>
      <c r="U60" s="20"/>
      <c r="V60" s="21"/>
      <c r="W60" s="22"/>
      <c r="X60" s="20"/>
      <c r="Y60" s="21"/>
      <c r="Z60" s="22"/>
    </row>
    <row r="61" spans="1:26" ht="15" customHeight="1" thickBot="1">
      <c r="A61" s="337"/>
      <c r="B61" s="339"/>
      <c r="C61" s="410"/>
      <c r="D61" s="412"/>
      <c r="E61" s="414"/>
      <c r="F61" s="416"/>
      <c r="G61" s="406"/>
      <c r="H61" s="408"/>
      <c r="I61" s="20"/>
      <c r="J61" s="21"/>
      <c r="K61" s="21"/>
      <c r="L61" s="21"/>
      <c r="M61" s="21"/>
      <c r="N61" s="22"/>
      <c r="O61" s="20"/>
      <c r="P61" s="21"/>
      <c r="Q61" s="22"/>
      <c r="R61" s="20"/>
      <c r="S61" s="21"/>
      <c r="T61" s="22"/>
      <c r="U61" s="20"/>
      <c r="V61" s="21"/>
      <c r="W61" s="22"/>
      <c r="X61" s="20"/>
      <c r="Y61" s="21"/>
      <c r="Z61" s="22"/>
    </row>
    <row r="62" spans="1:26" ht="14.25" customHeight="1">
      <c r="A62" s="336">
        <v>29</v>
      </c>
      <c r="B62" s="338" t="s">
        <v>191</v>
      </c>
      <c r="C62" s="409"/>
      <c r="D62" s="411"/>
      <c r="E62" s="413"/>
      <c r="F62" s="415"/>
      <c r="G62" s="405"/>
      <c r="H62" s="407"/>
      <c r="I62" s="20"/>
      <c r="J62" s="21"/>
      <c r="K62" s="21"/>
      <c r="L62" s="21"/>
      <c r="M62" s="21"/>
      <c r="N62" s="22"/>
      <c r="O62" s="20"/>
      <c r="P62" s="21"/>
      <c r="Q62" s="22"/>
      <c r="R62" s="20"/>
      <c r="S62" s="21"/>
      <c r="T62" s="22"/>
      <c r="U62" s="20"/>
      <c r="V62" s="21"/>
      <c r="W62" s="22"/>
      <c r="X62" s="20"/>
      <c r="Y62" s="21"/>
      <c r="Z62" s="22"/>
    </row>
    <row r="63" spans="1:26" ht="15" customHeight="1" thickBot="1">
      <c r="A63" s="337"/>
      <c r="B63" s="339"/>
      <c r="C63" s="410"/>
      <c r="D63" s="412"/>
      <c r="E63" s="414"/>
      <c r="F63" s="416"/>
      <c r="G63" s="406"/>
      <c r="H63" s="408"/>
      <c r="I63" s="20"/>
      <c r="J63" s="21"/>
      <c r="K63" s="21"/>
      <c r="L63" s="21"/>
      <c r="M63" s="21"/>
      <c r="N63" s="22"/>
      <c r="O63" s="20"/>
      <c r="P63" s="21"/>
      <c r="Q63" s="22"/>
      <c r="R63" s="20"/>
      <c r="S63" s="21"/>
      <c r="T63" s="22"/>
      <c r="U63" s="20"/>
      <c r="V63" s="21"/>
      <c r="W63" s="22"/>
      <c r="X63" s="20"/>
      <c r="Y63" s="21"/>
      <c r="Z63" s="22"/>
    </row>
    <row r="64" spans="1:26" ht="14.25" customHeight="1">
      <c r="A64" s="336">
        <v>30</v>
      </c>
      <c r="B64" s="338" t="s">
        <v>192</v>
      </c>
      <c r="C64" s="409"/>
      <c r="D64" s="411"/>
      <c r="E64" s="413"/>
      <c r="F64" s="415"/>
      <c r="G64" s="405"/>
      <c r="H64" s="407"/>
      <c r="I64" s="20"/>
      <c r="J64" s="21"/>
      <c r="K64" s="21"/>
      <c r="L64" s="21"/>
      <c r="M64" s="21"/>
      <c r="N64" s="22"/>
      <c r="O64" s="20"/>
      <c r="P64" s="21"/>
      <c r="Q64" s="22"/>
      <c r="R64" s="20"/>
      <c r="S64" s="21"/>
      <c r="T64" s="22"/>
      <c r="U64" s="20"/>
      <c r="V64" s="21"/>
      <c r="W64" s="22"/>
      <c r="X64" s="20"/>
      <c r="Y64" s="21"/>
      <c r="Z64" s="22"/>
    </row>
    <row r="65" spans="1:26" ht="15" customHeight="1" thickBot="1">
      <c r="A65" s="337"/>
      <c r="B65" s="339"/>
      <c r="C65" s="410"/>
      <c r="D65" s="412"/>
      <c r="E65" s="414"/>
      <c r="F65" s="416"/>
      <c r="G65" s="406"/>
      <c r="H65" s="408"/>
      <c r="I65" s="20"/>
      <c r="J65" s="21"/>
      <c r="K65" s="21"/>
      <c r="L65" s="21"/>
      <c r="M65" s="21"/>
      <c r="N65" s="22"/>
      <c r="O65" s="20"/>
      <c r="P65" s="21"/>
      <c r="Q65" s="22"/>
      <c r="R65" s="20"/>
      <c r="S65" s="21"/>
      <c r="T65" s="22"/>
      <c r="U65" s="20"/>
      <c r="V65" s="21"/>
      <c r="W65" s="22"/>
      <c r="X65" s="20"/>
      <c r="Y65" s="21"/>
      <c r="Z65" s="22"/>
    </row>
    <row r="66" spans="1:26" ht="14.25" customHeight="1">
      <c r="A66" s="336">
        <v>31</v>
      </c>
      <c r="B66" s="338" t="s">
        <v>193</v>
      </c>
      <c r="C66" s="409"/>
      <c r="D66" s="411"/>
      <c r="E66" s="413"/>
      <c r="F66" s="415"/>
      <c r="G66" s="405"/>
      <c r="H66" s="407"/>
      <c r="I66" s="20"/>
      <c r="J66" s="21"/>
      <c r="K66" s="21"/>
      <c r="L66" s="21"/>
      <c r="M66" s="21"/>
      <c r="N66" s="22"/>
      <c r="O66" s="20"/>
      <c r="P66" s="21"/>
      <c r="Q66" s="22"/>
      <c r="R66" s="20"/>
      <c r="S66" s="21"/>
      <c r="T66" s="22"/>
      <c r="U66" s="20"/>
      <c r="V66" s="21"/>
      <c r="W66" s="22"/>
      <c r="X66" s="20"/>
      <c r="Y66" s="21"/>
      <c r="Z66" s="22"/>
    </row>
    <row r="67" spans="1:26" ht="15" customHeight="1" thickBot="1">
      <c r="A67" s="337"/>
      <c r="B67" s="339"/>
      <c r="C67" s="410"/>
      <c r="D67" s="412"/>
      <c r="E67" s="414"/>
      <c r="F67" s="416"/>
      <c r="G67" s="406"/>
      <c r="H67" s="408"/>
      <c r="I67" s="20"/>
      <c r="J67" s="21"/>
      <c r="K67" s="21"/>
      <c r="L67" s="21"/>
      <c r="M67" s="21"/>
      <c r="N67" s="22"/>
      <c r="O67" s="20"/>
      <c r="P67" s="21"/>
      <c r="Q67" s="22"/>
      <c r="R67" s="20"/>
      <c r="S67" s="21"/>
      <c r="T67" s="22"/>
      <c r="U67" s="20"/>
      <c r="V67" s="21"/>
      <c r="W67" s="22"/>
      <c r="X67" s="20"/>
      <c r="Y67" s="21"/>
      <c r="Z67" s="22"/>
    </row>
    <row r="68" spans="1:26" ht="14.25" customHeight="1">
      <c r="A68" s="336">
        <v>32</v>
      </c>
      <c r="B68" s="338" t="s">
        <v>194</v>
      </c>
      <c r="C68" s="409"/>
      <c r="D68" s="411"/>
      <c r="E68" s="413"/>
      <c r="F68" s="415"/>
      <c r="G68" s="405"/>
      <c r="H68" s="407"/>
      <c r="I68" s="20"/>
      <c r="J68" s="21"/>
      <c r="K68" s="21"/>
      <c r="L68" s="21"/>
      <c r="M68" s="21"/>
      <c r="N68" s="22"/>
      <c r="O68" s="20"/>
      <c r="P68" s="21"/>
      <c r="Q68" s="22"/>
      <c r="R68" s="20"/>
      <c r="S68" s="21"/>
      <c r="T68" s="22"/>
      <c r="U68" s="20"/>
      <c r="V68" s="21"/>
      <c r="W68" s="22"/>
      <c r="X68" s="20"/>
      <c r="Y68" s="21"/>
      <c r="Z68" s="22"/>
    </row>
    <row r="69" spans="1:26" ht="15" customHeight="1" thickBot="1">
      <c r="A69" s="337"/>
      <c r="B69" s="339"/>
      <c r="C69" s="410"/>
      <c r="D69" s="412"/>
      <c r="E69" s="414"/>
      <c r="F69" s="416"/>
      <c r="G69" s="406"/>
      <c r="H69" s="408"/>
      <c r="I69" s="20"/>
      <c r="J69" s="21"/>
      <c r="K69" s="21"/>
      <c r="L69" s="21"/>
      <c r="M69" s="21"/>
      <c r="N69" s="22"/>
      <c r="O69" s="20"/>
      <c r="P69" s="21"/>
      <c r="Q69" s="22"/>
      <c r="R69" s="20"/>
      <c r="S69" s="21"/>
      <c r="T69" s="22"/>
      <c r="U69" s="20"/>
      <c r="V69" s="21"/>
      <c r="W69" s="22"/>
      <c r="X69" s="20"/>
      <c r="Y69" s="21"/>
      <c r="Z69" s="22"/>
    </row>
    <row r="70" spans="1:26" ht="14.25" customHeight="1">
      <c r="A70" s="336">
        <v>33</v>
      </c>
      <c r="B70" s="338" t="s">
        <v>195</v>
      </c>
      <c r="C70" s="409"/>
      <c r="D70" s="411"/>
      <c r="E70" s="413"/>
      <c r="F70" s="415"/>
      <c r="G70" s="405"/>
      <c r="H70" s="407"/>
      <c r="I70" s="20"/>
      <c r="J70" s="21"/>
      <c r="K70" s="21"/>
      <c r="L70" s="21"/>
      <c r="M70" s="21"/>
      <c r="N70" s="22"/>
      <c r="O70" s="20"/>
      <c r="P70" s="21"/>
      <c r="Q70" s="22"/>
      <c r="R70" s="20"/>
      <c r="S70" s="21"/>
      <c r="T70" s="22"/>
      <c r="U70" s="20"/>
      <c r="V70" s="21"/>
      <c r="W70" s="22"/>
      <c r="X70" s="20"/>
      <c r="Y70" s="21"/>
      <c r="Z70" s="22"/>
    </row>
    <row r="71" spans="1:26" ht="15" customHeight="1" thickBot="1">
      <c r="A71" s="337"/>
      <c r="B71" s="339"/>
      <c r="C71" s="410"/>
      <c r="D71" s="412"/>
      <c r="E71" s="414"/>
      <c r="F71" s="416"/>
      <c r="G71" s="406"/>
      <c r="H71" s="408"/>
      <c r="I71" s="20"/>
      <c r="J71" s="21"/>
      <c r="K71" s="21"/>
      <c r="L71" s="21"/>
      <c r="M71" s="21"/>
      <c r="N71" s="22"/>
      <c r="O71" s="20"/>
      <c r="P71" s="21"/>
      <c r="Q71" s="22"/>
      <c r="R71" s="20"/>
      <c r="S71" s="21"/>
      <c r="T71" s="22"/>
      <c r="U71" s="20"/>
      <c r="V71" s="21"/>
      <c r="W71" s="22"/>
      <c r="X71" s="20"/>
      <c r="Y71" s="21"/>
      <c r="Z71" s="22"/>
    </row>
    <row r="72" spans="1:26" ht="14.25" customHeight="1">
      <c r="A72" s="336">
        <v>34</v>
      </c>
      <c r="B72" s="338" t="s">
        <v>196</v>
      </c>
      <c r="C72" s="409"/>
      <c r="D72" s="411"/>
      <c r="E72" s="413"/>
      <c r="F72" s="415"/>
      <c r="G72" s="405"/>
      <c r="H72" s="407"/>
      <c r="I72" s="20"/>
      <c r="J72" s="21"/>
      <c r="K72" s="21"/>
      <c r="L72" s="21"/>
      <c r="M72" s="21"/>
      <c r="N72" s="22"/>
      <c r="O72" s="20"/>
      <c r="P72" s="21"/>
      <c r="Q72" s="22"/>
      <c r="R72" s="20"/>
      <c r="S72" s="21"/>
      <c r="T72" s="22"/>
      <c r="U72" s="20"/>
      <c r="V72" s="21"/>
      <c r="W72" s="22"/>
      <c r="X72" s="20"/>
      <c r="Y72" s="21"/>
      <c r="Z72" s="22"/>
    </row>
    <row r="73" spans="1:26" ht="15" customHeight="1" thickBot="1">
      <c r="A73" s="337"/>
      <c r="B73" s="339"/>
      <c r="C73" s="410"/>
      <c r="D73" s="412"/>
      <c r="E73" s="414"/>
      <c r="F73" s="416"/>
      <c r="G73" s="406"/>
      <c r="H73" s="408"/>
      <c r="I73" s="20"/>
      <c r="J73" s="21"/>
      <c r="K73" s="21"/>
      <c r="L73" s="21"/>
      <c r="M73" s="21"/>
      <c r="N73" s="22"/>
      <c r="O73" s="20"/>
      <c r="P73" s="21"/>
      <c r="Q73" s="22"/>
      <c r="R73" s="20"/>
      <c r="S73" s="21"/>
      <c r="T73" s="22"/>
      <c r="U73" s="20"/>
      <c r="V73" s="21"/>
      <c r="W73" s="22"/>
      <c r="X73" s="20"/>
      <c r="Y73" s="21"/>
      <c r="Z73" s="22"/>
    </row>
    <row r="74" spans="1:26" ht="14.25" customHeight="1">
      <c r="A74" s="336">
        <v>35</v>
      </c>
      <c r="B74" s="338" t="s">
        <v>197</v>
      </c>
      <c r="C74" s="409"/>
      <c r="D74" s="411"/>
      <c r="E74" s="413"/>
      <c r="F74" s="415"/>
      <c r="G74" s="405"/>
      <c r="H74" s="407"/>
      <c r="I74" s="20"/>
      <c r="J74" s="21"/>
      <c r="K74" s="21"/>
      <c r="L74" s="21"/>
      <c r="M74" s="21"/>
      <c r="N74" s="22"/>
      <c r="O74" s="20"/>
      <c r="P74" s="21"/>
      <c r="Q74" s="22"/>
      <c r="R74" s="20"/>
      <c r="S74" s="21"/>
      <c r="T74" s="22"/>
      <c r="U74" s="20"/>
      <c r="V74" s="21"/>
      <c r="W74" s="22"/>
      <c r="X74" s="20"/>
      <c r="Y74" s="21"/>
      <c r="Z74" s="22"/>
    </row>
    <row r="75" spans="1:26" ht="15" customHeight="1" thickBot="1">
      <c r="A75" s="337"/>
      <c r="B75" s="339"/>
      <c r="C75" s="410"/>
      <c r="D75" s="412"/>
      <c r="E75" s="414"/>
      <c r="F75" s="416"/>
      <c r="G75" s="406"/>
      <c r="H75" s="408"/>
      <c r="I75" s="20"/>
      <c r="J75" s="21"/>
      <c r="K75" s="21"/>
      <c r="L75" s="21"/>
      <c r="M75" s="21"/>
      <c r="N75" s="22"/>
      <c r="O75" s="20"/>
      <c r="P75" s="21"/>
      <c r="Q75" s="22"/>
      <c r="R75" s="20"/>
      <c r="S75" s="21"/>
      <c r="T75" s="22"/>
      <c r="U75" s="20"/>
      <c r="V75" s="21"/>
      <c r="W75" s="22"/>
      <c r="X75" s="20"/>
      <c r="Y75" s="21"/>
      <c r="Z75" s="22"/>
    </row>
    <row r="76" spans="1:26" ht="14.25" customHeight="1">
      <c r="A76" s="336">
        <v>36</v>
      </c>
      <c r="B76" s="338" t="s">
        <v>198</v>
      </c>
      <c r="C76" s="409"/>
      <c r="D76" s="411"/>
      <c r="E76" s="413"/>
      <c r="F76" s="415"/>
      <c r="G76" s="405"/>
      <c r="H76" s="407"/>
      <c r="I76" s="20"/>
      <c r="J76" s="21"/>
      <c r="K76" s="21"/>
      <c r="L76" s="21"/>
      <c r="M76" s="21"/>
      <c r="N76" s="22"/>
      <c r="O76" s="20"/>
      <c r="P76" s="21"/>
      <c r="Q76" s="22"/>
      <c r="R76" s="20"/>
      <c r="S76" s="21"/>
      <c r="T76" s="22"/>
      <c r="U76" s="20"/>
      <c r="V76" s="21"/>
      <c r="W76" s="22"/>
      <c r="X76" s="20"/>
      <c r="Y76" s="21"/>
      <c r="Z76" s="22"/>
    </row>
    <row r="77" spans="1:26" ht="15" customHeight="1" thickBot="1">
      <c r="A77" s="337"/>
      <c r="B77" s="339"/>
      <c r="C77" s="410"/>
      <c r="D77" s="412"/>
      <c r="E77" s="414"/>
      <c r="F77" s="416"/>
      <c r="G77" s="406"/>
      <c r="H77" s="408"/>
      <c r="I77" s="20"/>
      <c r="J77" s="21"/>
      <c r="K77" s="21"/>
      <c r="L77" s="21"/>
      <c r="M77" s="21"/>
      <c r="N77" s="22"/>
      <c r="O77" s="20"/>
      <c r="P77" s="21"/>
      <c r="Q77" s="22"/>
      <c r="R77" s="20"/>
      <c r="S77" s="21"/>
      <c r="T77" s="22"/>
      <c r="U77" s="20"/>
      <c r="V77" s="21"/>
      <c r="W77" s="22"/>
      <c r="X77" s="20"/>
      <c r="Y77" s="21"/>
      <c r="Z77" s="22"/>
    </row>
    <row r="78" spans="1:26" ht="14.25" customHeight="1">
      <c r="A78" s="336">
        <v>37</v>
      </c>
      <c r="B78" s="338" t="s">
        <v>199</v>
      </c>
      <c r="C78" s="409"/>
      <c r="D78" s="411"/>
      <c r="E78" s="413"/>
      <c r="F78" s="415"/>
      <c r="G78" s="405"/>
      <c r="H78" s="407"/>
      <c r="I78" s="20"/>
      <c r="J78" s="21"/>
      <c r="K78" s="21"/>
      <c r="L78" s="21"/>
      <c r="M78" s="21"/>
      <c r="N78" s="22"/>
      <c r="O78" s="20"/>
      <c r="P78" s="21"/>
      <c r="Q78" s="22"/>
      <c r="R78" s="20"/>
      <c r="S78" s="21"/>
      <c r="T78" s="22"/>
      <c r="U78" s="20"/>
      <c r="V78" s="21"/>
      <c r="W78" s="22"/>
      <c r="X78" s="20"/>
      <c r="Y78" s="21"/>
      <c r="Z78" s="22"/>
    </row>
    <row r="79" spans="1:26" ht="15" customHeight="1" thickBot="1">
      <c r="A79" s="337"/>
      <c r="B79" s="339"/>
      <c r="C79" s="410"/>
      <c r="D79" s="412"/>
      <c r="E79" s="414"/>
      <c r="F79" s="416"/>
      <c r="G79" s="406"/>
      <c r="H79" s="408"/>
      <c r="I79" s="20"/>
      <c r="J79" s="21"/>
      <c r="K79" s="21"/>
      <c r="L79" s="21"/>
      <c r="M79" s="21"/>
      <c r="N79" s="22"/>
      <c r="O79" s="20"/>
      <c r="P79" s="21"/>
      <c r="Q79" s="22"/>
      <c r="R79" s="20"/>
      <c r="S79" s="21"/>
      <c r="T79" s="22"/>
      <c r="U79" s="20"/>
      <c r="V79" s="21"/>
      <c r="W79" s="22"/>
      <c r="X79" s="20"/>
      <c r="Y79" s="21"/>
      <c r="Z79" s="22"/>
    </row>
    <row r="80" spans="1:26" ht="14.25" customHeight="1">
      <c r="A80" s="336">
        <v>38</v>
      </c>
      <c r="B80" s="338" t="s">
        <v>200</v>
      </c>
      <c r="C80" s="409"/>
      <c r="D80" s="411"/>
      <c r="E80" s="413"/>
      <c r="F80" s="415"/>
      <c r="G80" s="405"/>
      <c r="H80" s="407"/>
      <c r="I80" s="20"/>
      <c r="J80" s="21"/>
      <c r="K80" s="21"/>
      <c r="L80" s="21"/>
      <c r="M80" s="21"/>
      <c r="N80" s="22"/>
      <c r="O80" s="20"/>
      <c r="P80" s="21"/>
      <c r="Q80" s="22"/>
      <c r="R80" s="20"/>
      <c r="S80" s="21"/>
      <c r="T80" s="22"/>
      <c r="U80" s="20"/>
      <c r="V80" s="21"/>
      <c r="W80" s="22"/>
      <c r="X80" s="20"/>
      <c r="Y80" s="21"/>
      <c r="Z80" s="22"/>
    </row>
    <row r="81" spans="1:26" ht="15" customHeight="1" thickBot="1">
      <c r="A81" s="337"/>
      <c r="B81" s="339"/>
      <c r="C81" s="410"/>
      <c r="D81" s="412"/>
      <c r="E81" s="414"/>
      <c r="F81" s="416"/>
      <c r="G81" s="406"/>
      <c r="H81" s="408"/>
      <c r="I81" s="20"/>
      <c r="J81" s="21"/>
      <c r="K81" s="21"/>
      <c r="L81" s="21"/>
      <c r="M81" s="21"/>
      <c r="N81" s="22"/>
      <c r="O81" s="20"/>
      <c r="P81" s="21"/>
      <c r="Q81" s="22"/>
      <c r="R81" s="20"/>
      <c r="S81" s="21"/>
      <c r="T81" s="22"/>
      <c r="U81" s="20"/>
      <c r="V81" s="21"/>
      <c r="W81" s="22"/>
      <c r="X81" s="20"/>
      <c r="Y81" s="21"/>
      <c r="Z81" s="22"/>
    </row>
    <row r="82" spans="1:26" ht="14.25" customHeight="1">
      <c r="A82" s="336">
        <v>39</v>
      </c>
      <c r="B82" s="364" t="s">
        <v>201</v>
      </c>
      <c r="C82" s="409"/>
      <c r="D82" s="411"/>
      <c r="E82" s="413"/>
      <c r="F82" s="415"/>
      <c r="G82" s="405"/>
      <c r="H82" s="407"/>
      <c r="I82" s="20"/>
      <c r="J82" s="21"/>
      <c r="K82" s="21"/>
      <c r="L82" s="21"/>
      <c r="M82" s="21"/>
      <c r="N82" s="22"/>
      <c r="O82" s="20"/>
      <c r="P82" s="21"/>
      <c r="Q82" s="22"/>
      <c r="R82" s="20"/>
      <c r="S82" s="21"/>
      <c r="T82" s="22"/>
      <c r="U82" s="20"/>
      <c r="V82" s="21"/>
      <c r="W82" s="22"/>
      <c r="X82" s="20"/>
      <c r="Y82" s="21"/>
      <c r="Z82" s="22"/>
    </row>
    <row r="83" spans="1:26" ht="15" customHeight="1" thickBot="1">
      <c r="A83" s="337"/>
      <c r="B83" s="365"/>
      <c r="C83" s="410"/>
      <c r="D83" s="412"/>
      <c r="E83" s="414"/>
      <c r="F83" s="416"/>
      <c r="G83" s="406"/>
      <c r="H83" s="408"/>
      <c r="I83" s="20"/>
      <c r="J83" s="21"/>
      <c r="K83" s="21"/>
      <c r="L83" s="21"/>
      <c r="M83" s="21"/>
      <c r="N83" s="22"/>
      <c r="O83" s="20"/>
      <c r="P83" s="21"/>
      <c r="Q83" s="22"/>
      <c r="R83" s="20"/>
      <c r="S83" s="21"/>
      <c r="T83" s="22"/>
      <c r="U83" s="20"/>
      <c r="V83" s="21"/>
      <c r="W83" s="22"/>
      <c r="X83" s="20"/>
      <c r="Y83" s="21"/>
      <c r="Z83" s="22"/>
    </row>
    <row r="84" spans="1:26" ht="14.25" customHeight="1">
      <c r="A84" s="336">
        <v>40</v>
      </c>
      <c r="B84" s="364" t="s">
        <v>202</v>
      </c>
      <c r="C84" s="409"/>
      <c r="D84" s="411"/>
      <c r="E84" s="413"/>
      <c r="F84" s="415"/>
      <c r="G84" s="405"/>
      <c r="H84" s="407"/>
      <c r="I84" s="20"/>
      <c r="J84" s="21"/>
      <c r="K84" s="21"/>
      <c r="L84" s="21"/>
      <c r="M84" s="21"/>
      <c r="N84" s="22"/>
      <c r="O84" s="20"/>
      <c r="P84" s="21"/>
      <c r="Q84" s="22"/>
      <c r="R84" s="20"/>
      <c r="S84" s="21"/>
      <c r="T84" s="22"/>
      <c r="U84" s="20"/>
      <c r="V84" s="21"/>
      <c r="W84" s="22"/>
      <c r="X84" s="20"/>
      <c r="Y84" s="21"/>
      <c r="Z84" s="22"/>
    </row>
    <row r="85" spans="1:26" ht="15" customHeight="1" thickBot="1">
      <c r="A85" s="337"/>
      <c r="B85" s="365"/>
      <c r="C85" s="410"/>
      <c r="D85" s="412"/>
      <c r="E85" s="414"/>
      <c r="F85" s="416"/>
      <c r="G85" s="406"/>
      <c r="H85" s="408"/>
      <c r="I85" s="20"/>
      <c r="J85" s="21"/>
      <c r="K85" s="21"/>
      <c r="L85" s="21"/>
      <c r="M85" s="21"/>
      <c r="N85" s="22"/>
      <c r="O85" s="20"/>
      <c r="P85" s="21"/>
      <c r="Q85" s="22"/>
      <c r="R85" s="20"/>
      <c r="S85" s="21"/>
      <c r="T85" s="22"/>
      <c r="U85" s="20"/>
      <c r="V85" s="21"/>
      <c r="W85" s="22"/>
      <c r="X85" s="20"/>
      <c r="Y85" s="21"/>
      <c r="Z85" s="22"/>
    </row>
    <row r="86" spans="1:26" ht="14.25" customHeight="1">
      <c r="A86" s="336">
        <v>41</v>
      </c>
      <c r="B86" s="364" t="s">
        <v>203</v>
      </c>
      <c r="C86" s="409"/>
      <c r="D86" s="411"/>
      <c r="E86" s="413"/>
      <c r="F86" s="415"/>
      <c r="G86" s="405"/>
      <c r="H86" s="407"/>
      <c r="I86" s="20"/>
      <c r="J86" s="21"/>
      <c r="K86" s="21"/>
      <c r="L86" s="21"/>
      <c r="M86" s="21"/>
      <c r="N86" s="22"/>
      <c r="O86" s="20"/>
      <c r="P86" s="21"/>
      <c r="Q86" s="22"/>
      <c r="R86" s="20"/>
      <c r="S86" s="21"/>
      <c r="T86" s="22"/>
      <c r="U86" s="20"/>
      <c r="V86" s="21"/>
      <c r="W86" s="22"/>
      <c r="X86" s="20"/>
      <c r="Y86" s="21"/>
      <c r="Z86" s="22"/>
    </row>
    <row r="87" spans="1:26" ht="15" customHeight="1" thickBot="1">
      <c r="A87" s="337"/>
      <c r="B87" s="365"/>
      <c r="C87" s="410"/>
      <c r="D87" s="412"/>
      <c r="E87" s="414"/>
      <c r="F87" s="416"/>
      <c r="G87" s="406"/>
      <c r="H87" s="408"/>
      <c r="I87" s="20"/>
      <c r="J87" s="21"/>
      <c r="K87" s="21"/>
      <c r="L87" s="21"/>
      <c r="M87" s="21"/>
      <c r="N87" s="22"/>
      <c r="O87" s="20"/>
      <c r="P87" s="21"/>
      <c r="Q87" s="22"/>
      <c r="R87" s="20"/>
      <c r="S87" s="21"/>
      <c r="T87" s="22"/>
      <c r="U87" s="20"/>
      <c r="V87" s="21"/>
      <c r="W87" s="22"/>
      <c r="X87" s="20"/>
      <c r="Y87" s="21"/>
      <c r="Z87" s="22"/>
    </row>
    <row r="88" spans="1:26" ht="14.25" customHeight="1">
      <c r="A88" s="336">
        <v>42</v>
      </c>
      <c r="B88" s="364" t="s">
        <v>204</v>
      </c>
      <c r="C88" s="409"/>
      <c r="D88" s="411"/>
      <c r="E88" s="413"/>
      <c r="F88" s="415"/>
      <c r="G88" s="405"/>
      <c r="H88" s="407"/>
      <c r="I88" s="20"/>
      <c r="J88" s="21"/>
      <c r="K88" s="21"/>
      <c r="L88" s="21"/>
      <c r="M88" s="21"/>
      <c r="N88" s="22"/>
      <c r="O88" s="20"/>
      <c r="P88" s="21"/>
      <c r="Q88" s="22"/>
      <c r="R88" s="20"/>
      <c r="S88" s="21"/>
      <c r="T88" s="22"/>
      <c r="U88" s="20"/>
      <c r="V88" s="21"/>
      <c r="W88" s="22"/>
      <c r="X88" s="20"/>
      <c r="Y88" s="21"/>
      <c r="Z88" s="22"/>
    </row>
    <row r="89" spans="1:26" ht="15" customHeight="1" thickBot="1">
      <c r="A89" s="337"/>
      <c r="B89" s="365"/>
      <c r="C89" s="410"/>
      <c r="D89" s="412"/>
      <c r="E89" s="414"/>
      <c r="F89" s="416"/>
      <c r="G89" s="406"/>
      <c r="H89" s="408"/>
      <c r="I89" s="20"/>
      <c r="J89" s="21"/>
      <c r="K89" s="21"/>
      <c r="L89" s="21"/>
      <c r="M89" s="21"/>
      <c r="N89" s="22"/>
      <c r="O89" s="20"/>
      <c r="P89" s="21"/>
      <c r="Q89" s="22"/>
      <c r="R89" s="20"/>
      <c r="S89" s="21"/>
      <c r="T89" s="22"/>
      <c r="U89" s="20"/>
      <c r="V89" s="21"/>
      <c r="W89" s="22"/>
      <c r="X89" s="20"/>
      <c r="Y89" s="21"/>
      <c r="Z89" s="22"/>
    </row>
    <row r="90" spans="1:26" ht="14.25" customHeight="1">
      <c r="A90" s="336">
        <v>43</v>
      </c>
      <c r="B90" s="364" t="s">
        <v>205</v>
      </c>
      <c r="C90" s="409"/>
      <c r="D90" s="411"/>
      <c r="E90" s="413"/>
      <c r="F90" s="415"/>
      <c r="G90" s="405"/>
      <c r="H90" s="407"/>
      <c r="I90" s="20"/>
      <c r="J90" s="21"/>
      <c r="K90" s="21"/>
      <c r="L90" s="21"/>
      <c r="M90" s="21"/>
      <c r="N90" s="22"/>
      <c r="O90" s="20"/>
      <c r="P90" s="21"/>
      <c r="Q90" s="22"/>
      <c r="R90" s="20"/>
      <c r="S90" s="21"/>
      <c r="T90" s="22"/>
      <c r="U90" s="20"/>
      <c r="V90" s="21"/>
      <c r="W90" s="22"/>
      <c r="X90" s="20"/>
      <c r="Y90" s="21"/>
      <c r="Z90" s="22"/>
    </row>
    <row r="91" spans="1:26" ht="15" customHeight="1" thickBot="1">
      <c r="A91" s="337"/>
      <c r="B91" s="365"/>
      <c r="C91" s="410"/>
      <c r="D91" s="412"/>
      <c r="E91" s="414"/>
      <c r="F91" s="416"/>
      <c r="G91" s="406"/>
      <c r="H91" s="408"/>
      <c r="I91" s="20"/>
      <c r="J91" s="21"/>
      <c r="K91" s="21"/>
      <c r="L91" s="21"/>
      <c r="M91" s="21"/>
      <c r="N91" s="22"/>
      <c r="O91" s="20"/>
      <c r="P91" s="21"/>
      <c r="Q91" s="22"/>
      <c r="R91" s="20"/>
      <c r="S91" s="21"/>
      <c r="T91" s="22"/>
      <c r="U91" s="20"/>
      <c r="V91" s="21"/>
      <c r="W91" s="22"/>
      <c r="X91" s="20"/>
      <c r="Y91" s="21"/>
      <c r="Z91" s="22"/>
    </row>
    <row r="92" spans="1:26" ht="14.25" customHeight="1">
      <c r="A92" s="336">
        <v>44</v>
      </c>
      <c r="B92" s="338" t="s">
        <v>206</v>
      </c>
      <c r="C92" s="409"/>
      <c r="D92" s="411"/>
      <c r="E92" s="413"/>
      <c r="F92" s="415"/>
      <c r="G92" s="405"/>
      <c r="H92" s="407"/>
      <c r="I92" s="20"/>
      <c r="J92" s="21"/>
      <c r="K92" s="21"/>
      <c r="L92" s="21"/>
      <c r="M92" s="21"/>
      <c r="N92" s="22"/>
      <c r="O92" s="20"/>
      <c r="P92" s="21"/>
      <c r="Q92" s="22"/>
      <c r="R92" s="20"/>
      <c r="S92" s="21"/>
      <c r="T92" s="22"/>
      <c r="U92" s="20"/>
      <c r="V92" s="21"/>
      <c r="W92" s="22"/>
      <c r="X92" s="20"/>
      <c r="Y92" s="21"/>
      <c r="Z92" s="22"/>
    </row>
    <row r="93" spans="1:26" ht="15" customHeight="1" thickBot="1">
      <c r="A93" s="337"/>
      <c r="B93" s="339"/>
      <c r="C93" s="410"/>
      <c r="D93" s="412"/>
      <c r="E93" s="414"/>
      <c r="F93" s="416"/>
      <c r="G93" s="406"/>
      <c r="H93" s="408"/>
      <c r="I93" s="20"/>
      <c r="J93" s="21"/>
      <c r="K93" s="21"/>
      <c r="L93" s="21"/>
      <c r="M93" s="21"/>
      <c r="N93" s="22"/>
      <c r="O93" s="20"/>
      <c r="P93" s="21"/>
      <c r="Q93" s="22"/>
      <c r="R93" s="20"/>
      <c r="S93" s="21"/>
      <c r="T93" s="22"/>
      <c r="U93" s="20"/>
      <c r="V93" s="21"/>
      <c r="W93" s="22"/>
      <c r="X93" s="20"/>
      <c r="Y93" s="21"/>
      <c r="Z93" s="22"/>
    </row>
    <row r="94" spans="1:26" ht="14.25" customHeight="1">
      <c r="A94" s="336">
        <v>45</v>
      </c>
      <c r="B94" s="338" t="s">
        <v>207</v>
      </c>
      <c r="C94" s="409"/>
      <c r="D94" s="411"/>
      <c r="E94" s="413"/>
      <c r="F94" s="415"/>
      <c r="G94" s="405"/>
      <c r="H94" s="407"/>
      <c r="I94" s="20"/>
      <c r="J94" s="21"/>
      <c r="K94" s="21"/>
      <c r="L94" s="21"/>
      <c r="M94" s="21"/>
      <c r="N94" s="22"/>
      <c r="O94" s="20"/>
      <c r="P94" s="21"/>
      <c r="Q94" s="22"/>
      <c r="R94" s="20"/>
      <c r="S94" s="21"/>
      <c r="T94" s="22"/>
      <c r="U94" s="20"/>
      <c r="V94" s="21"/>
      <c r="W94" s="22"/>
      <c r="X94" s="20"/>
      <c r="Y94" s="21"/>
      <c r="Z94" s="22"/>
    </row>
    <row r="95" spans="1:26" ht="15" customHeight="1" thickBot="1">
      <c r="A95" s="337"/>
      <c r="B95" s="339"/>
      <c r="C95" s="410"/>
      <c r="D95" s="412"/>
      <c r="E95" s="414"/>
      <c r="F95" s="416"/>
      <c r="G95" s="406"/>
      <c r="H95" s="408"/>
      <c r="I95" s="20"/>
      <c r="J95" s="21"/>
      <c r="K95" s="21"/>
      <c r="L95" s="21"/>
      <c r="M95" s="21"/>
      <c r="N95" s="22"/>
      <c r="O95" s="20"/>
      <c r="P95" s="21"/>
      <c r="Q95" s="22"/>
      <c r="R95" s="20"/>
      <c r="S95" s="21"/>
      <c r="T95" s="22"/>
      <c r="U95" s="20"/>
      <c r="V95" s="21"/>
      <c r="W95" s="22"/>
      <c r="X95" s="20"/>
      <c r="Y95" s="21"/>
      <c r="Z95" s="22"/>
    </row>
    <row r="96" spans="1:26" ht="14.25" customHeight="1">
      <c r="A96" s="336">
        <v>46</v>
      </c>
      <c r="B96" s="338" t="s">
        <v>208</v>
      </c>
      <c r="C96" s="409"/>
      <c r="D96" s="411"/>
      <c r="E96" s="413"/>
      <c r="F96" s="415"/>
      <c r="G96" s="405"/>
      <c r="H96" s="407"/>
      <c r="I96" s="20"/>
      <c r="J96" s="21"/>
      <c r="K96" s="21"/>
      <c r="L96" s="21"/>
      <c r="M96" s="21"/>
      <c r="N96" s="22"/>
      <c r="O96" s="20"/>
      <c r="P96" s="21"/>
      <c r="Q96" s="22"/>
      <c r="R96" s="20"/>
      <c r="S96" s="21"/>
      <c r="T96" s="22"/>
      <c r="U96" s="20"/>
      <c r="V96" s="21"/>
      <c r="W96" s="22"/>
      <c r="X96" s="20"/>
      <c r="Y96" s="21"/>
      <c r="Z96" s="22"/>
    </row>
    <row r="97" spans="1:26" ht="15" customHeight="1" thickBot="1">
      <c r="A97" s="337"/>
      <c r="B97" s="339"/>
      <c r="C97" s="410"/>
      <c r="D97" s="412"/>
      <c r="E97" s="414"/>
      <c r="F97" s="416"/>
      <c r="G97" s="406"/>
      <c r="H97" s="408"/>
      <c r="I97" s="20"/>
      <c r="J97" s="21"/>
      <c r="K97" s="21"/>
      <c r="L97" s="21"/>
      <c r="M97" s="21"/>
      <c r="N97" s="22"/>
      <c r="O97" s="20"/>
      <c r="P97" s="21"/>
      <c r="Q97" s="22"/>
      <c r="R97" s="20"/>
      <c r="S97" s="21"/>
      <c r="T97" s="22"/>
      <c r="U97" s="20"/>
      <c r="V97" s="21"/>
      <c r="W97" s="22"/>
      <c r="X97" s="20"/>
      <c r="Y97" s="21"/>
      <c r="Z97" s="22"/>
    </row>
    <row r="98" spans="1:26" ht="14.25" customHeight="1">
      <c r="A98" s="336">
        <v>47</v>
      </c>
      <c r="B98" s="338" t="s">
        <v>209</v>
      </c>
      <c r="C98" s="409"/>
      <c r="D98" s="411"/>
      <c r="E98" s="413"/>
      <c r="F98" s="415"/>
      <c r="G98" s="405"/>
      <c r="H98" s="407"/>
      <c r="I98" s="20"/>
      <c r="J98" s="21"/>
      <c r="K98" s="21"/>
      <c r="L98" s="21"/>
      <c r="M98" s="21"/>
      <c r="N98" s="22"/>
      <c r="O98" s="20"/>
      <c r="P98" s="21"/>
      <c r="Q98" s="22"/>
      <c r="R98" s="20"/>
      <c r="S98" s="21"/>
      <c r="T98" s="22"/>
      <c r="U98" s="20"/>
      <c r="V98" s="21"/>
      <c r="W98" s="22"/>
      <c r="X98" s="20"/>
      <c r="Y98" s="21"/>
      <c r="Z98" s="22"/>
    </row>
    <row r="99" spans="1:26" ht="15" customHeight="1" thickBot="1">
      <c r="A99" s="337"/>
      <c r="B99" s="339"/>
      <c r="C99" s="410"/>
      <c r="D99" s="412"/>
      <c r="E99" s="414"/>
      <c r="F99" s="416"/>
      <c r="G99" s="406"/>
      <c r="H99" s="408"/>
      <c r="I99" s="20"/>
      <c r="J99" s="21"/>
      <c r="K99" s="21"/>
      <c r="L99" s="21"/>
      <c r="M99" s="21"/>
      <c r="N99" s="22"/>
      <c r="O99" s="20"/>
      <c r="P99" s="21"/>
      <c r="Q99" s="22"/>
      <c r="R99" s="20"/>
      <c r="S99" s="21"/>
      <c r="T99" s="22"/>
      <c r="U99" s="20"/>
      <c r="V99" s="21"/>
      <c r="W99" s="22"/>
      <c r="X99" s="20"/>
      <c r="Y99" s="21"/>
      <c r="Z99" s="22"/>
    </row>
    <row r="100" spans="1:26" ht="14.25" customHeight="1">
      <c r="A100" s="336">
        <v>48</v>
      </c>
      <c r="B100" s="338" t="s">
        <v>210</v>
      </c>
      <c r="C100" s="409"/>
      <c r="D100" s="411"/>
      <c r="E100" s="413"/>
      <c r="F100" s="415"/>
      <c r="G100" s="405"/>
      <c r="H100" s="407"/>
      <c r="I100" s="20"/>
      <c r="J100" s="21"/>
      <c r="K100" s="21"/>
      <c r="L100" s="21"/>
      <c r="M100" s="21"/>
      <c r="N100" s="22"/>
      <c r="O100" s="20"/>
      <c r="P100" s="21"/>
      <c r="Q100" s="22"/>
      <c r="R100" s="20"/>
      <c r="S100" s="21"/>
      <c r="T100" s="22"/>
      <c r="U100" s="20"/>
      <c r="V100" s="21"/>
      <c r="W100" s="22"/>
      <c r="X100" s="20"/>
      <c r="Y100" s="21"/>
      <c r="Z100" s="22"/>
    </row>
    <row r="101" spans="1:26" ht="15" customHeight="1" thickBot="1">
      <c r="A101" s="337"/>
      <c r="B101" s="339"/>
      <c r="C101" s="410"/>
      <c r="D101" s="412"/>
      <c r="E101" s="414"/>
      <c r="F101" s="416"/>
      <c r="G101" s="406"/>
      <c r="H101" s="408"/>
      <c r="I101" s="20"/>
      <c r="J101" s="21"/>
      <c r="K101" s="21"/>
      <c r="L101" s="21"/>
      <c r="M101" s="21"/>
      <c r="N101" s="22"/>
      <c r="O101" s="20"/>
      <c r="P101" s="21"/>
      <c r="Q101" s="22"/>
      <c r="R101" s="20"/>
      <c r="S101" s="21"/>
      <c r="T101" s="22"/>
      <c r="U101" s="20"/>
      <c r="V101" s="21"/>
      <c r="W101" s="22"/>
      <c r="X101" s="20"/>
      <c r="Y101" s="21"/>
      <c r="Z101" s="22"/>
    </row>
    <row r="102" spans="1:26" ht="14.25" customHeight="1">
      <c r="A102" s="336">
        <v>49</v>
      </c>
      <c r="B102" s="338" t="s">
        <v>211</v>
      </c>
      <c r="C102" s="409"/>
      <c r="D102" s="411"/>
      <c r="E102" s="413"/>
      <c r="F102" s="415"/>
      <c r="G102" s="405"/>
      <c r="H102" s="407"/>
      <c r="I102" s="20"/>
      <c r="J102" s="21"/>
      <c r="K102" s="21"/>
      <c r="L102" s="21"/>
      <c r="M102" s="21"/>
      <c r="N102" s="22"/>
      <c r="O102" s="20"/>
      <c r="P102" s="21"/>
      <c r="Q102" s="22"/>
      <c r="R102" s="20"/>
      <c r="S102" s="21"/>
      <c r="T102" s="22"/>
      <c r="U102" s="20"/>
      <c r="V102" s="21"/>
      <c r="W102" s="22"/>
      <c r="X102" s="20"/>
      <c r="Y102" s="21"/>
      <c r="Z102" s="22"/>
    </row>
    <row r="103" spans="1:26" ht="15" customHeight="1" thickBot="1">
      <c r="A103" s="337"/>
      <c r="B103" s="339"/>
      <c r="C103" s="410"/>
      <c r="D103" s="412"/>
      <c r="E103" s="414"/>
      <c r="F103" s="416"/>
      <c r="G103" s="406"/>
      <c r="H103" s="408"/>
      <c r="I103" s="20"/>
      <c r="J103" s="21"/>
      <c r="K103" s="21"/>
      <c r="L103" s="21"/>
      <c r="M103" s="21"/>
      <c r="N103" s="22"/>
      <c r="O103" s="20"/>
      <c r="P103" s="21"/>
      <c r="Q103" s="22"/>
      <c r="R103" s="20"/>
      <c r="S103" s="21"/>
      <c r="T103" s="22"/>
      <c r="U103" s="20"/>
      <c r="V103" s="21"/>
      <c r="W103" s="22"/>
      <c r="X103" s="20"/>
      <c r="Y103" s="21"/>
      <c r="Z103" s="22"/>
    </row>
    <row r="104" spans="1:26" ht="14.25" customHeight="1">
      <c r="A104" s="336">
        <v>50</v>
      </c>
      <c r="B104" s="338" t="s">
        <v>212</v>
      </c>
      <c r="C104" s="409"/>
      <c r="D104" s="411"/>
      <c r="E104" s="413"/>
      <c r="F104" s="415"/>
      <c r="G104" s="405"/>
      <c r="H104" s="407"/>
      <c r="I104" s="20"/>
      <c r="J104" s="21"/>
      <c r="K104" s="21"/>
      <c r="L104" s="21"/>
      <c r="M104" s="21"/>
      <c r="N104" s="22"/>
      <c r="O104" s="20"/>
      <c r="P104" s="21"/>
      <c r="Q104" s="22"/>
      <c r="R104" s="20"/>
      <c r="S104" s="21"/>
      <c r="T104" s="22"/>
      <c r="U104" s="20"/>
      <c r="V104" s="21"/>
      <c r="W104" s="22"/>
      <c r="X104" s="20"/>
      <c r="Y104" s="21"/>
      <c r="Z104" s="22"/>
    </row>
    <row r="105" spans="1:26" ht="15" customHeight="1" thickBot="1">
      <c r="A105" s="337"/>
      <c r="B105" s="339"/>
      <c r="C105" s="410"/>
      <c r="D105" s="412"/>
      <c r="E105" s="414"/>
      <c r="F105" s="416"/>
      <c r="G105" s="406"/>
      <c r="H105" s="408"/>
      <c r="I105" s="20"/>
      <c r="J105" s="21"/>
      <c r="K105" s="21"/>
      <c r="L105" s="21"/>
      <c r="M105" s="21"/>
      <c r="N105" s="22"/>
      <c r="O105" s="20"/>
      <c r="P105" s="21"/>
      <c r="Q105" s="22"/>
      <c r="R105" s="20"/>
      <c r="S105" s="21"/>
      <c r="T105" s="22"/>
      <c r="U105" s="20"/>
      <c r="V105" s="21"/>
      <c r="W105" s="22"/>
      <c r="X105" s="20"/>
      <c r="Y105" s="21"/>
      <c r="Z105" s="22"/>
    </row>
    <row r="106" spans="1:26" ht="14.25" customHeight="1">
      <c r="A106" s="336">
        <v>51</v>
      </c>
      <c r="B106" s="338" t="s">
        <v>165</v>
      </c>
      <c r="C106" s="409"/>
      <c r="D106" s="411"/>
      <c r="E106" s="413"/>
      <c r="F106" s="415"/>
      <c r="G106" s="405"/>
      <c r="H106" s="407"/>
      <c r="I106" s="20"/>
      <c r="J106" s="21"/>
      <c r="K106" s="21"/>
      <c r="L106" s="21"/>
      <c r="M106" s="21"/>
      <c r="N106" s="22"/>
      <c r="O106" s="20"/>
      <c r="P106" s="21"/>
      <c r="Q106" s="22"/>
      <c r="R106" s="20"/>
      <c r="S106" s="21"/>
      <c r="T106" s="22"/>
      <c r="U106" s="20"/>
      <c r="V106" s="21"/>
      <c r="W106" s="22"/>
      <c r="X106" s="20"/>
      <c r="Y106" s="21"/>
      <c r="Z106" s="22"/>
    </row>
    <row r="107" spans="1:26" ht="15" customHeight="1" thickBot="1">
      <c r="A107" s="337"/>
      <c r="B107" s="339"/>
      <c r="C107" s="410"/>
      <c r="D107" s="412"/>
      <c r="E107" s="414"/>
      <c r="F107" s="416"/>
      <c r="G107" s="406"/>
      <c r="H107" s="408"/>
      <c r="I107" s="20"/>
      <c r="J107" s="21"/>
      <c r="K107" s="21"/>
      <c r="L107" s="21"/>
      <c r="M107" s="21"/>
      <c r="N107" s="22"/>
      <c r="O107" s="20"/>
      <c r="P107" s="21"/>
      <c r="Q107" s="22"/>
      <c r="R107" s="20"/>
      <c r="S107" s="21"/>
      <c r="T107" s="22"/>
      <c r="U107" s="20"/>
      <c r="V107" s="21"/>
      <c r="W107" s="22"/>
      <c r="X107" s="20"/>
      <c r="Y107" s="21"/>
      <c r="Z107" s="22"/>
    </row>
    <row r="108" spans="1:26" ht="14.25" customHeight="1">
      <c r="A108" s="336">
        <v>52</v>
      </c>
      <c r="B108" s="338" t="s">
        <v>213</v>
      </c>
      <c r="C108" s="409"/>
      <c r="D108" s="411"/>
      <c r="E108" s="413"/>
      <c r="F108" s="415"/>
      <c r="G108" s="405"/>
      <c r="H108" s="407"/>
      <c r="I108" s="20"/>
      <c r="J108" s="21"/>
      <c r="K108" s="21"/>
      <c r="L108" s="21"/>
      <c r="M108" s="21"/>
      <c r="N108" s="22"/>
      <c r="O108" s="20"/>
      <c r="P108" s="21"/>
      <c r="Q108" s="22"/>
      <c r="R108" s="20"/>
      <c r="S108" s="21"/>
      <c r="T108" s="22"/>
      <c r="U108" s="20"/>
      <c r="V108" s="21"/>
      <c r="W108" s="22"/>
      <c r="X108" s="20"/>
      <c r="Y108" s="21"/>
      <c r="Z108" s="22"/>
    </row>
    <row r="109" spans="1:26" ht="15" customHeight="1" thickBot="1">
      <c r="A109" s="337"/>
      <c r="B109" s="339"/>
      <c r="C109" s="410"/>
      <c r="D109" s="412"/>
      <c r="E109" s="414"/>
      <c r="F109" s="416"/>
      <c r="G109" s="406"/>
      <c r="H109" s="408"/>
      <c r="I109" s="20"/>
      <c r="J109" s="21"/>
      <c r="K109" s="21"/>
      <c r="L109" s="21"/>
      <c r="M109" s="21"/>
      <c r="N109" s="22"/>
      <c r="O109" s="20"/>
      <c r="P109" s="21"/>
      <c r="Q109" s="22"/>
      <c r="R109" s="20"/>
      <c r="S109" s="21"/>
      <c r="T109" s="22"/>
      <c r="U109" s="20"/>
      <c r="V109" s="21"/>
      <c r="W109" s="22"/>
      <c r="X109" s="20"/>
      <c r="Y109" s="21"/>
      <c r="Z109" s="22"/>
    </row>
    <row r="110" spans="1:26" ht="14.25" customHeight="1">
      <c r="A110" s="336">
        <v>53</v>
      </c>
      <c r="B110" s="338" t="s">
        <v>214</v>
      </c>
      <c r="C110" s="409"/>
      <c r="D110" s="411"/>
      <c r="E110" s="413"/>
      <c r="F110" s="415"/>
      <c r="G110" s="405"/>
      <c r="H110" s="407"/>
      <c r="I110" s="20"/>
      <c r="J110" s="21"/>
      <c r="K110" s="21"/>
      <c r="L110" s="21"/>
      <c r="M110" s="21"/>
      <c r="N110" s="22"/>
      <c r="O110" s="20"/>
      <c r="P110" s="21"/>
      <c r="Q110" s="22"/>
      <c r="R110" s="20"/>
      <c r="S110" s="21"/>
      <c r="T110" s="22"/>
      <c r="U110" s="20"/>
      <c r="V110" s="21"/>
      <c r="W110" s="22"/>
      <c r="X110" s="20"/>
      <c r="Y110" s="21"/>
      <c r="Z110" s="22"/>
    </row>
    <row r="111" spans="1:26" ht="15" customHeight="1" thickBot="1">
      <c r="A111" s="337"/>
      <c r="B111" s="339"/>
      <c r="C111" s="410"/>
      <c r="D111" s="412"/>
      <c r="E111" s="414"/>
      <c r="F111" s="416"/>
      <c r="G111" s="406"/>
      <c r="H111" s="408"/>
      <c r="I111" s="20"/>
      <c r="J111" s="21"/>
      <c r="K111" s="21"/>
      <c r="L111" s="21"/>
      <c r="M111" s="21"/>
      <c r="N111" s="22"/>
      <c r="O111" s="20"/>
      <c r="P111" s="21"/>
      <c r="Q111" s="22"/>
      <c r="R111" s="20"/>
      <c r="S111" s="21"/>
      <c r="T111" s="22"/>
      <c r="U111" s="20"/>
      <c r="V111" s="21"/>
      <c r="W111" s="22"/>
      <c r="X111" s="20"/>
      <c r="Y111" s="21"/>
      <c r="Z111" s="22"/>
    </row>
    <row r="112" spans="1:26" ht="13.5" customHeight="1">
      <c r="A112" s="336">
        <v>54</v>
      </c>
      <c r="B112" s="338" t="s">
        <v>215</v>
      </c>
      <c r="C112" s="409"/>
      <c r="D112" s="411"/>
      <c r="E112" s="413"/>
      <c r="F112" s="415"/>
      <c r="G112" s="405"/>
      <c r="H112" s="407"/>
      <c r="I112" s="20"/>
      <c r="J112" s="21"/>
      <c r="K112" s="21"/>
      <c r="L112" s="21"/>
      <c r="M112" s="21"/>
      <c r="N112" s="22"/>
      <c r="O112" s="20"/>
      <c r="P112" s="21"/>
      <c r="Q112" s="22"/>
      <c r="R112" s="20"/>
      <c r="S112" s="21"/>
      <c r="T112" s="22"/>
      <c r="U112" s="20"/>
      <c r="V112" s="21"/>
      <c r="W112" s="22"/>
      <c r="X112" s="20"/>
      <c r="Y112" s="21"/>
      <c r="Z112" s="22"/>
    </row>
    <row r="113" spans="1:26" ht="14.25" customHeight="1" thickBot="1">
      <c r="A113" s="337"/>
      <c r="B113" s="339"/>
      <c r="C113" s="410"/>
      <c r="D113" s="412"/>
      <c r="E113" s="414"/>
      <c r="F113" s="416"/>
      <c r="G113" s="406"/>
      <c r="H113" s="408"/>
      <c r="I113" s="20"/>
      <c r="J113" s="21"/>
      <c r="K113" s="21"/>
      <c r="L113" s="21"/>
      <c r="M113" s="21"/>
      <c r="N113" s="22"/>
      <c r="O113" s="20"/>
      <c r="P113" s="21"/>
      <c r="Q113" s="22"/>
      <c r="R113" s="20"/>
      <c r="S113" s="21"/>
      <c r="T113" s="22"/>
      <c r="U113" s="20"/>
      <c r="V113" s="21"/>
      <c r="W113" s="22"/>
      <c r="X113" s="20"/>
      <c r="Y113" s="21"/>
      <c r="Z113" s="22"/>
    </row>
    <row r="114" spans="1:26" ht="13.5" customHeight="1">
      <c r="A114" s="336">
        <v>55</v>
      </c>
      <c r="B114" s="338" t="s">
        <v>216</v>
      </c>
      <c r="C114" s="409"/>
      <c r="D114" s="411"/>
      <c r="E114" s="413"/>
      <c r="F114" s="415"/>
      <c r="G114" s="405"/>
      <c r="H114" s="407"/>
      <c r="I114" s="20"/>
      <c r="J114" s="21"/>
      <c r="K114" s="21"/>
      <c r="L114" s="21"/>
      <c r="M114" s="21"/>
      <c r="N114" s="22"/>
      <c r="O114" s="20"/>
      <c r="P114" s="21"/>
      <c r="Q114" s="22"/>
      <c r="R114" s="20"/>
      <c r="S114" s="21"/>
      <c r="T114" s="22"/>
      <c r="U114" s="20"/>
      <c r="V114" s="21"/>
      <c r="W114" s="22"/>
      <c r="X114" s="20"/>
      <c r="Y114" s="21"/>
      <c r="Z114" s="22"/>
    </row>
    <row r="115" spans="1:26" ht="14.25" customHeight="1" thickBot="1">
      <c r="A115" s="337"/>
      <c r="B115" s="339"/>
      <c r="C115" s="410"/>
      <c r="D115" s="412"/>
      <c r="E115" s="414"/>
      <c r="F115" s="416"/>
      <c r="G115" s="406"/>
      <c r="H115" s="408"/>
      <c r="I115" s="20"/>
      <c r="J115" s="21"/>
      <c r="K115" s="21"/>
      <c r="L115" s="21"/>
      <c r="M115" s="21"/>
      <c r="N115" s="22"/>
      <c r="O115" s="20"/>
      <c r="P115" s="21"/>
      <c r="Q115" s="22"/>
      <c r="R115" s="20"/>
      <c r="S115" s="21"/>
      <c r="T115" s="22"/>
      <c r="U115" s="20"/>
      <c r="V115" s="21"/>
      <c r="W115" s="22"/>
      <c r="X115" s="20"/>
      <c r="Y115" s="21"/>
      <c r="Z115" s="22"/>
    </row>
    <row r="116" spans="1:26" ht="13.5" customHeight="1">
      <c r="A116" s="336">
        <v>56</v>
      </c>
      <c r="B116" s="338" t="s">
        <v>217</v>
      </c>
      <c r="C116" s="409"/>
      <c r="D116" s="411"/>
      <c r="E116" s="413"/>
      <c r="F116" s="415"/>
      <c r="G116" s="405"/>
      <c r="H116" s="407"/>
      <c r="I116" s="20"/>
      <c r="J116" s="21"/>
      <c r="K116" s="21"/>
      <c r="L116" s="21"/>
      <c r="M116" s="21"/>
      <c r="N116" s="22"/>
      <c r="O116" s="20"/>
      <c r="P116" s="21"/>
      <c r="Q116" s="22"/>
      <c r="R116" s="20"/>
      <c r="S116" s="21"/>
      <c r="T116" s="22"/>
      <c r="U116" s="20"/>
      <c r="V116" s="21"/>
      <c r="W116" s="22"/>
      <c r="X116" s="20"/>
      <c r="Y116" s="21"/>
      <c r="Z116" s="22"/>
    </row>
    <row r="117" spans="1:26" ht="14.25" customHeight="1" thickBot="1">
      <c r="A117" s="337"/>
      <c r="B117" s="339"/>
      <c r="C117" s="410"/>
      <c r="D117" s="412"/>
      <c r="E117" s="414"/>
      <c r="F117" s="416"/>
      <c r="G117" s="406"/>
      <c r="H117" s="408"/>
      <c r="I117" s="20"/>
      <c r="J117" s="21"/>
      <c r="K117" s="21"/>
      <c r="L117" s="21"/>
      <c r="M117" s="21"/>
      <c r="N117" s="22"/>
      <c r="O117" s="20"/>
      <c r="P117" s="21"/>
      <c r="Q117" s="22"/>
      <c r="R117" s="20"/>
      <c r="S117" s="21"/>
      <c r="T117" s="22"/>
      <c r="U117" s="20"/>
      <c r="V117" s="21"/>
      <c r="W117" s="22"/>
      <c r="X117" s="20"/>
      <c r="Y117" s="21"/>
      <c r="Z117" s="22"/>
    </row>
  </sheetData>
  <sheetProtection/>
  <mergeCells count="470">
    <mergeCell ref="G110:G111"/>
    <mergeCell ref="H110:H111"/>
    <mergeCell ref="B110:B111"/>
    <mergeCell ref="A110:A111"/>
    <mergeCell ref="C110:C111"/>
    <mergeCell ref="D110:D111"/>
    <mergeCell ref="E110:E111"/>
    <mergeCell ref="F110:F111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06:A107"/>
    <mergeCell ref="B106:B107"/>
    <mergeCell ref="C106:C107"/>
    <mergeCell ref="D106:D107"/>
    <mergeCell ref="E106:E107"/>
    <mergeCell ref="F106:F107"/>
    <mergeCell ref="G42:G43"/>
    <mergeCell ref="G44:G45"/>
    <mergeCell ref="G46:G47"/>
    <mergeCell ref="G26:G27"/>
    <mergeCell ref="G28:G29"/>
    <mergeCell ref="G20:G21"/>
    <mergeCell ref="G22:G23"/>
    <mergeCell ref="G24:G25"/>
    <mergeCell ref="G30:G31"/>
    <mergeCell ref="G32:G33"/>
    <mergeCell ref="G84:G85"/>
    <mergeCell ref="G98:G99"/>
    <mergeCell ref="G48:G49"/>
    <mergeCell ref="G66:G67"/>
    <mergeCell ref="G68:G69"/>
    <mergeCell ref="G70:G71"/>
    <mergeCell ref="G72:G73"/>
    <mergeCell ref="G74:G75"/>
    <mergeCell ref="G50:G51"/>
    <mergeCell ref="G52:G53"/>
    <mergeCell ref="G76:G77"/>
    <mergeCell ref="G54:G55"/>
    <mergeCell ref="G56:G57"/>
    <mergeCell ref="G58:G59"/>
    <mergeCell ref="G60:G61"/>
    <mergeCell ref="G62:G63"/>
    <mergeCell ref="G64:G65"/>
    <mergeCell ref="G100:G101"/>
    <mergeCell ref="G104:G105"/>
    <mergeCell ref="G86:G87"/>
    <mergeCell ref="G88:G89"/>
    <mergeCell ref="G90:G91"/>
    <mergeCell ref="G92:G93"/>
    <mergeCell ref="G94:G95"/>
    <mergeCell ref="G96:G97"/>
    <mergeCell ref="G102:G103"/>
    <mergeCell ref="G40:G41"/>
    <mergeCell ref="F100:F101"/>
    <mergeCell ref="F72:F73"/>
    <mergeCell ref="F74:F75"/>
    <mergeCell ref="F76:F77"/>
    <mergeCell ref="F78:F79"/>
    <mergeCell ref="F80:F81"/>
    <mergeCell ref="G78:G79"/>
    <mergeCell ref="G80:G81"/>
    <mergeCell ref="G82:G83"/>
    <mergeCell ref="F102:F103"/>
    <mergeCell ref="F104:F105"/>
    <mergeCell ref="F84:F85"/>
    <mergeCell ref="F86:F87"/>
    <mergeCell ref="F88:F89"/>
    <mergeCell ref="F90:F91"/>
    <mergeCell ref="F92:F93"/>
    <mergeCell ref="F98:F99"/>
    <mergeCell ref="F94:F95"/>
    <mergeCell ref="F96:F97"/>
    <mergeCell ref="F54:F55"/>
    <mergeCell ref="F56:F57"/>
    <mergeCell ref="F58:F59"/>
    <mergeCell ref="F48:F49"/>
    <mergeCell ref="F50:F51"/>
    <mergeCell ref="F52:F53"/>
    <mergeCell ref="F82:F83"/>
    <mergeCell ref="F60:F61"/>
    <mergeCell ref="F62:F63"/>
    <mergeCell ref="F40:F41"/>
    <mergeCell ref="F42:F43"/>
    <mergeCell ref="F44:F45"/>
    <mergeCell ref="F46:F47"/>
    <mergeCell ref="F64:F65"/>
    <mergeCell ref="F66:F67"/>
    <mergeCell ref="F68:F69"/>
    <mergeCell ref="F70:F71"/>
    <mergeCell ref="F32:F33"/>
    <mergeCell ref="G14:G15"/>
    <mergeCell ref="G16:G17"/>
    <mergeCell ref="G18:G19"/>
    <mergeCell ref="F36:F37"/>
    <mergeCell ref="F38:F39"/>
    <mergeCell ref="G34:G35"/>
    <mergeCell ref="G36:G37"/>
    <mergeCell ref="G38:G39"/>
    <mergeCell ref="F34:F35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4:A5"/>
    <mergeCell ref="B4:B5"/>
    <mergeCell ref="A6:A7"/>
    <mergeCell ref="B6:B7"/>
    <mergeCell ref="A8:A9"/>
    <mergeCell ref="B8:B9"/>
    <mergeCell ref="A1:Z1"/>
    <mergeCell ref="X2:Z2"/>
    <mergeCell ref="A3:B3"/>
    <mergeCell ref="I3:Z3"/>
    <mergeCell ref="K2:P2"/>
    <mergeCell ref="I2:J2"/>
    <mergeCell ref="F3:H3"/>
    <mergeCell ref="C3:E3"/>
    <mergeCell ref="A2:C2"/>
    <mergeCell ref="D2:H2"/>
    <mergeCell ref="C5:E5"/>
    <mergeCell ref="H4:H5"/>
    <mergeCell ref="X4:Z4"/>
    <mergeCell ref="I4:N4"/>
    <mergeCell ref="F8:F9"/>
    <mergeCell ref="C6:C7"/>
    <mergeCell ref="D6:D7"/>
    <mergeCell ref="E6:E7"/>
    <mergeCell ref="Q2:W2"/>
    <mergeCell ref="O4:Q4"/>
    <mergeCell ref="R4:T4"/>
    <mergeCell ref="F4:F5"/>
    <mergeCell ref="G4:G5"/>
    <mergeCell ref="F6:F7"/>
    <mergeCell ref="G6:G7"/>
    <mergeCell ref="U4:W4"/>
    <mergeCell ref="H6:H7"/>
    <mergeCell ref="H10:H11"/>
    <mergeCell ref="H12:H13"/>
    <mergeCell ref="F10:F11"/>
    <mergeCell ref="G8:G9"/>
    <mergeCell ref="G10:G11"/>
    <mergeCell ref="G12:G13"/>
    <mergeCell ref="F12:F13"/>
    <mergeCell ref="H8:H9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86:H87"/>
    <mergeCell ref="H88:H89"/>
    <mergeCell ref="H66:H67"/>
    <mergeCell ref="H68:H69"/>
    <mergeCell ref="H70:H71"/>
    <mergeCell ref="H72:H73"/>
    <mergeCell ref="H74:H75"/>
    <mergeCell ref="H76:H77"/>
    <mergeCell ref="H90:H91"/>
    <mergeCell ref="H92:H93"/>
    <mergeCell ref="H94:H95"/>
    <mergeCell ref="H96:H97"/>
    <mergeCell ref="H98:H99"/>
    <mergeCell ref="H100:H101"/>
    <mergeCell ref="C20:C21"/>
    <mergeCell ref="D20:D21"/>
    <mergeCell ref="E20:E21"/>
    <mergeCell ref="C22:C23"/>
    <mergeCell ref="D22:D23"/>
    <mergeCell ref="E22:E23"/>
    <mergeCell ref="C24:C25"/>
    <mergeCell ref="D24:D25"/>
    <mergeCell ref="E24:E25"/>
    <mergeCell ref="C26:C27"/>
    <mergeCell ref="D26:D27"/>
    <mergeCell ref="E26:E27"/>
    <mergeCell ref="C28:C29"/>
    <mergeCell ref="D28:D29"/>
    <mergeCell ref="E28:E29"/>
    <mergeCell ref="C30:C31"/>
    <mergeCell ref="D30:D31"/>
    <mergeCell ref="H102:H103"/>
    <mergeCell ref="E30:E31"/>
    <mergeCell ref="C32:C33"/>
    <mergeCell ref="D32:D33"/>
    <mergeCell ref="E32:E33"/>
    <mergeCell ref="H104:H105"/>
    <mergeCell ref="H78:H79"/>
    <mergeCell ref="H80:H81"/>
    <mergeCell ref="H82:H83"/>
    <mergeCell ref="H84:H85"/>
    <mergeCell ref="C8:C9"/>
    <mergeCell ref="D8:D9"/>
    <mergeCell ref="E8:E9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C16:C17"/>
    <mergeCell ref="D16:D17"/>
    <mergeCell ref="E16:E17"/>
    <mergeCell ref="C18:C19"/>
    <mergeCell ref="D18:D19"/>
    <mergeCell ref="E18:E19"/>
    <mergeCell ref="C34:C35"/>
    <mergeCell ref="D34:D35"/>
    <mergeCell ref="E34:E35"/>
    <mergeCell ref="C36:C37"/>
    <mergeCell ref="D36:D37"/>
    <mergeCell ref="E36:E37"/>
    <mergeCell ref="C38:C39"/>
    <mergeCell ref="D38:D39"/>
    <mergeCell ref="E38:E39"/>
    <mergeCell ref="C40:C41"/>
    <mergeCell ref="D40:D41"/>
    <mergeCell ref="E40:E41"/>
    <mergeCell ref="C42:C43"/>
    <mergeCell ref="D42:D43"/>
    <mergeCell ref="E42:E43"/>
    <mergeCell ref="C44:C45"/>
    <mergeCell ref="D44:D45"/>
    <mergeCell ref="E44:E45"/>
    <mergeCell ref="C46:C47"/>
    <mergeCell ref="D46:D47"/>
    <mergeCell ref="E46:E47"/>
    <mergeCell ref="C48:C49"/>
    <mergeCell ref="D48:D49"/>
    <mergeCell ref="E48:E49"/>
    <mergeCell ref="C50:C51"/>
    <mergeCell ref="D50:D51"/>
    <mergeCell ref="E50:E51"/>
    <mergeCell ref="C52:C53"/>
    <mergeCell ref="D52:D53"/>
    <mergeCell ref="E52:E53"/>
    <mergeCell ref="C54:C55"/>
    <mergeCell ref="D54:D55"/>
    <mergeCell ref="E54:E55"/>
    <mergeCell ref="C56:C57"/>
    <mergeCell ref="D56:D57"/>
    <mergeCell ref="E56:E57"/>
    <mergeCell ref="C58:C59"/>
    <mergeCell ref="D58:D59"/>
    <mergeCell ref="E58:E59"/>
    <mergeCell ref="C60:C61"/>
    <mergeCell ref="D60:D61"/>
    <mergeCell ref="E60:E61"/>
    <mergeCell ref="C62:C63"/>
    <mergeCell ref="D62:D63"/>
    <mergeCell ref="E62:E63"/>
    <mergeCell ref="C64:C65"/>
    <mergeCell ref="D64:D65"/>
    <mergeCell ref="E64:E65"/>
    <mergeCell ref="C66:C67"/>
    <mergeCell ref="D66:D67"/>
    <mergeCell ref="E66:E67"/>
    <mergeCell ref="C68:C69"/>
    <mergeCell ref="D68:D69"/>
    <mergeCell ref="E68:E69"/>
    <mergeCell ref="C70:C71"/>
    <mergeCell ref="D70:D71"/>
    <mergeCell ref="E70:E71"/>
    <mergeCell ref="C72:C73"/>
    <mergeCell ref="D72:D73"/>
    <mergeCell ref="E72:E73"/>
    <mergeCell ref="C74:C75"/>
    <mergeCell ref="D74:D75"/>
    <mergeCell ref="E74:E75"/>
    <mergeCell ref="C76:C77"/>
    <mergeCell ref="D76:D77"/>
    <mergeCell ref="E76:E77"/>
    <mergeCell ref="C78:C79"/>
    <mergeCell ref="D78:D79"/>
    <mergeCell ref="E78:E79"/>
    <mergeCell ref="C80:C81"/>
    <mergeCell ref="D80:D81"/>
    <mergeCell ref="E80:E81"/>
    <mergeCell ref="C82:C83"/>
    <mergeCell ref="D82:D83"/>
    <mergeCell ref="E82:E83"/>
    <mergeCell ref="C84:C85"/>
    <mergeCell ref="D84:D85"/>
    <mergeCell ref="E84:E85"/>
    <mergeCell ref="C86:C87"/>
    <mergeCell ref="D86:D87"/>
    <mergeCell ref="E86:E87"/>
    <mergeCell ref="C88:C89"/>
    <mergeCell ref="D88:D89"/>
    <mergeCell ref="E88:E89"/>
    <mergeCell ref="C90:C91"/>
    <mergeCell ref="D90:D91"/>
    <mergeCell ref="E90:E91"/>
    <mergeCell ref="C92:C93"/>
    <mergeCell ref="D92:D93"/>
    <mergeCell ref="E92:E93"/>
    <mergeCell ref="E94:E95"/>
    <mergeCell ref="C96:C97"/>
    <mergeCell ref="D96:D97"/>
    <mergeCell ref="E96:E97"/>
    <mergeCell ref="C98:C99"/>
    <mergeCell ref="D98:D99"/>
    <mergeCell ref="E98:E99"/>
    <mergeCell ref="C94:C95"/>
    <mergeCell ref="D94:D95"/>
    <mergeCell ref="C104:C105"/>
    <mergeCell ref="D104:D105"/>
    <mergeCell ref="E104:E105"/>
    <mergeCell ref="C100:C101"/>
    <mergeCell ref="D100:D101"/>
    <mergeCell ref="E100:E101"/>
    <mergeCell ref="C102:C103"/>
    <mergeCell ref="D102:D103"/>
    <mergeCell ref="E102:E103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G116:G117"/>
    <mergeCell ref="H116:H117"/>
    <mergeCell ref="A116:A117"/>
    <mergeCell ref="B116:B117"/>
    <mergeCell ref="C116:C117"/>
    <mergeCell ref="D116:D117"/>
    <mergeCell ref="E116:E117"/>
    <mergeCell ref="F116:F117"/>
  </mergeCells>
  <printOptions/>
  <pageMargins left="0.7" right="0.7" top="0.75" bottom="0.75" header="0.3" footer="0.3"/>
  <pageSetup horizontalDpi="300" verticalDpi="300" orientation="portrait" paperSize="9" scale="39" r:id="rId3"/>
  <rowBreaks count="1" manualBreakCount="1">
    <brk id="55" max="2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="80" zoomScaleSheetLayoutView="80" zoomScalePageLayoutView="0" workbookViewId="0" topLeftCell="A1">
      <selection activeCell="L15" sqref="L15:R16"/>
    </sheetView>
  </sheetViews>
  <sheetFormatPr defaultColWidth="8.796875" defaultRowHeight="14.25"/>
  <cols>
    <col min="1" max="1" width="18.09765625" style="0" customWidth="1"/>
    <col min="2" max="2" width="4.19921875" style="0" customWidth="1"/>
    <col min="3" max="3" width="16.59765625" style="0" customWidth="1"/>
    <col min="4" max="4" width="3.5" style="0" customWidth="1"/>
    <col min="5" max="5" width="16.59765625" style="0" customWidth="1"/>
    <col min="6" max="6" width="3.69921875" style="0" customWidth="1"/>
    <col min="7" max="7" width="16.59765625" style="0" customWidth="1"/>
    <col min="8" max="8" width="3.5" style="0" customWidth="1"/>
    <col min="9" max="9" width="16.59765625" style="0" customWidth="1"/>
    <col min="10" max="10" width="3.796875" style="0" customWidth="1"/>
    <col min="11" max="11" width="16.59765625" style="0" customWidth="1"/>
  </cols>
  <sheetData>
    <row r="1" spans="1:11" ht="15.75">
      <c r="A1" s="456" t="s">
        <v>41</v>
      </c>
      <c r="B1" s="457"/>
      <c r="C1" s="458"/>
      <c r="D1" s="458"/>
      <c r="E1" s="458"/>
      <c r="F1" s="458"/>
      <c r="G1" s="458"/>
      <c r="H1" s="458"/>
      <c r="I1" s="458"/>
      <c r="J1" s="459"/>
      <c r="K1" s="460"/>
    </row>
    <row r="2" spans="1:11" ht="15.75">
      <c r="A2" s="23" t="s">
        <v>42</v>
      </c>
      <c r="B2" s="441" t="s">
        <v>43</v>
      </c>
      <c r="C2" s="442"/>
      <c r="D2" s="48"/>
      <c r="E2" s="24" t="s">
        <v>44</v>
      </c>
      <c r="F2" s="40"/>
      <c r="G2" s="24" t="s">
        <v>45</v>
      </c>
      <c r="H2" s="40"/>
      <c r="I2" s="24" t="s">
        <v>46</v>
      </c>
      <c r="J2" s="51"/>
      <c r="K2" s="25" t="s">
        <v>47</v>
      </c>
    </row>
    <row r="3" spans="1:11" ht="15.75">
      <c r="A3" s="26"/>
      <c r="B3" s="443"/>
      <c r="C3" s="444"/>
      <c r="D3" s="49"/>
      <c r="E3" s="27"/>
      <c r="F3" s="27"/>
      <c r="G3" s="27"/>
      <c r="H3" s="27"/>
      <c r="I3" s="27"/>
      <c r="J3" s="50"/>
      <c r="K3" s="28"/>
    </row>
    <row r="4" spans="1:11" ht="15.75">
      <c r="A4" s="461" t="s">
        <v>111</v>
      </c>
      <c r="B4" s="446"/>
      <c r="C4" s="462"/>
      <c r="D4" s="462"/>
      <c r="E4" s="462"/>
      <c r="F4" s="462"/>
      <c r="G4" s="462"/>
      <c r="H4" s="462"/>
      <c r="I4" s="462"/>
      <c r="J4" s="445"/>
      <c r="K4" s="463"/>
    </row>
    <row r="5" spans="1:11" ht="15.75">
      <c r="A5" s="23" t="s">
        <v>48</v>
      </c>
      <c r="B5" s="445" t="s">
        <v>49</v>
      </c>
      <c r="C5" s="446"/>
      <c r="D5" s="44"/>
      <c r="E5" s="24" t="s">
        <v>50</v>
      </c>
      <c r="F5" s="40"/>
      <c r="G5" s="24" t="s">
        <v>51</v>
      </c>
      <c r="H5" s="40"/>
      <c r="I5" s="24" t="s">
        <v>52</v>
      </c>
      <c r="J5" s="51"/>
      <c r="K5" s="25" t="s">
        <v>53</v>
      </c>
    </row>
    <row r="6" spans="1:11" ht="15.75">
      <c r="A6" s="461" t="s">
        <v>54</v>
      </c>
      <c r="B6" s="445" t="s">
        <v>55</v>
      </c>
      <c r="C6" s="446"/>
      <c r="D6" s="44"/>
      <c r="E6" s="24" t="s">
        <v>56</v>
      </c>
      <c r="F6" s="40"/>
      <c r="G6" s="24" t="s">
        <v>57</v>
      </c>
      <c r="H6" s="40"/>
      <c r="I6" s="24" t="s">
        <v>56</v>
      </c>
      <c r="J6" s="51"/>
      <c r="K6" s="25" t="s">
        <v>58</v>
      </c>
    </row>
    <row r="7" spans="1:11" ht="15.75">
      <c r="A7" s="461"/>
      <c r="B7" s="445" t="s">
        <v>59</v>
      </c>
      <c r="C7" s="446"/>
      <c r="D7" s="44"/>
      <c r="E7" s="24" t="s">
        <v>57</v>
      </c>
      <c r="F7" s="40"/>
      <c r="G7" s="24" t="s">
        <v>60</v>
      </c>
      <c r="H7" s="40"/>
      <c r="I7" s="24" t="s">
        <v>58</v>
      </c>
      <c r="J7" s="51"/>
      <c r="K7" s="25" t="s">
        <v>57</v>
      </c>
    </row>
    <row r="8" spans="1:11" ht="15.75">
      <c r="A8" s="461" t="s">
        <v>61</v>
      </c>
      <c r="B8" s="445" t="s">
        <v>55</v>
      </c>
      <c r="C8" s="446"/>
      <c r="D8" s="44"/>
      <c r="E8" s="24" t="s">
        <v>62</v>
      </c>
      <c r="F8" s="40"/>
      <c r="G8" s="24" t="s">
        <v>56</v>
      </c>
      <c r="H8" s="40"/>
      <c r="I8" s="24" t="s">
        <v>63</v>
      </c>
      <c r="J8" s="51"/>
      <c r="K8" s="25" t="s">
        <v>56</v>
      </c>
    </row>
    <row r="9" spans="1:11" ht="15.75">
      <c r="A9" s="461"/>
      <c r="B9" s="445" t="s">
        <v>59</v>
      </c>
      <c r="C9" s="446"/>
      <c r="D9" s="44"/>
      <c r="E9" s="24" t="s">
        <v>58</v>
      </c>
      <c r="F9" s="40"/>
      <c r="G9" s="24" t="s">
        <v>58</v>
      </c>
      <c r="H9" s="40"/>
      <c r="I9" s="24" t="s">
        <v>56</v>
      </c>
      <c r="J9" s="51"/>
      <c r="K9" s="25" t="s">
        <v>58</v>
      </c>
    </row>
    <row r="10" spans="1:11" ht="15.75">
      <c r="A10" s="461" t="s">
        <v>64</v>
      </c>
      <c r="B10" s="446"/>
      <c r="C10" s="462"/>
      <c r="D10" s="462"/>
      <c r="E10" s="462"/>
      <c r="F10" s="462"/>
      <c r="G10" s="462"/>
      <c r="H10" s="462"/>
      <c r="I10" s="462"/>
      <c r="J10" s="445"/>
      <c r="K10" s="463"/>
    </row>
    <row r="11" spans="1:11" ht="15.75">
      <c r="A11" s="461" t="s">
        <v>65</v>
      </c>
      <c r="B11" s="446"/>
      <c r="C11" s="462"/>
      <c r="D11" s="462"/>
      <c r="E11" s="462"/>
      <c r="F11" s="462"/>
      <c r="G11" s="462"/>
      <c r="H11" s="462"/>
      <c r="I11" s="462"/>
      <c r="J11" s="445"/>
      <c r="K11" s="463"/>
    </row>
    <row r="12" spans="1:11" ht="15.75">
      <c r="A12" s="23" t="s">
        <v>49</v>
      </c>
      <c r="B12" s="43"/>
      <c r="C12" s="24" t="s">
        <v>66</v>
      </c>
      <c r="D12" s="40"/>
      <c r="E12" s="24" t="s">
        <v>67</v>
      </c>
      <c r="F12" s="40"/>
      <c r="G12" s="24" t="s">
        <v>68</v>
      </c>
      <c r="H12" s="40"/>
      <c r="I12" s="24" t="s">
        <v>69</v>
      </c>
      <c r="J12" s="51"/>
      <c r="K12" s="25" t="s">
        <v>70</v>
      </c>
    </row>
    <row r="13" spans="1:11" ht="15.75">
      <c r="A13" s="42" t="s">
        <v>86</v>
      </c>
      <c r="B13" s="45"/>
      <c r="C13" s="39" t="s">
        <v>83</v>
      </c>
      <c r="D13" s="40"/>
      <c r="E13" s="39" t="s">
        <v>84</v>
      </c>
      <c r="F13" s="40"/>
      <c r="G13" s="39" t="s">
        <v>85</v>
      </c>
      <c r="H13" s="40"/>
      <c r="I13" s="39" t="s">
        <v>85</v>
      </c>
      <c r="J13" s="40"/>
      <c r="K13" s="39" t="s">
        <v>85</v>
      </c>
    </row>
    <row r="14" spans="1:11" ht="25.5">
      <c r="A14" s="42" t="s">
        <v>158</v>
      </c>
      <c r="B14" s="45"/>
      <c r="C14" s="249" t="s">
        <v>159</v>
      </c>
      <c r="D14" s="247"/>
      <c r="E14" s="249" t="s">
        <v>159</v>
      </c>
      <c r="F14" s="247"/>
      <c r="G14" s="247" t="s">
        <v>160</v>
      </c>
      <c r="H14" s="247"/>
      <c r="I14" s="247" t="s">
        <v>161</v>
      </c>
      <c r="J14" s="246"/>
      <c r="K14" s="246"/>
    </row>
    <row r="15" spans="1:19" ht="30" customHeight="1">
      <c r="A15" s="23" t="s">
        <v>55</v>
      </c>
      <c r="B15" s="43"/>
      <c r="C15" s="24" t="s">
        <v>47</v>
      </c>
      <c r="D15" s="40"/>
      <c r="E15" s="39" t="s">
        <v>87</v>
      </c>
      <c r="F15" s="40"/>
      <c r="G15" s="39" t="s">
        <v>89</v>
      </c>
      <c r="H15" s="40"/>
      <c r="I15" s="39" t="s">
        <v>90</v>
      </c>
      <c r="J15" s="51"/>
      <c r="K15" s="25" t="s">
        <v>71</v>
      </c>
      <c r="L15" s="439" t="s">
        <v>218</v>
      </c>
      <c r="M15" s="440"/>
      <c r="N15" s="440"/>
      <c r="O15" s="440"/>
      <c r="P15" s="440"/>
      <c r="Q15" s="440"/>
      <c r="R15" s="440"/>
      <c r="S15" s="250"/>
    </row>
    <row r="16" spans="1:19" ht="30" customHeight="1">
      <c r="A16" s="23" t="s">
        <v>59</v>
      </c>
      <c r="B16" s="43"/>
      <c r="C16" s="24" t="s">
        <v>47</v>
      </c>
      <c r="D16" s="40"/>
      <c r="E16" s="39" t="s">
        <v>88</v>
      </c>
      <c r="F16" s="40"/>
      <c r="G16" s="39" t="s">
        <v>92</v>
      </c>
      <c r="H16" s="40"/>
      <c r="I16" s="39" t="s">
        <v>91</v>
      </c>
      <c r="J16" s="51"/>
      <c r="K16" s="25" t="s">
        <v>71</v>
      </c>
      <c r="L16" s="439"/>
      <c r="M16" s="440"/>
      <c r="N16" s="440"/>
      <c r="O16" s="440"/>
      <c r="P16" s="440"/>
      <c r="Q16" s="440"/>
      <c r="R16" s="440"/>
      <c r="S16" s="250"/>
    </row>
    <row r="17" spans="1:19" ht="15.75">
      <c r="A17" s="461" t="s">
        <v>72</v>
      </c>
      <c r="B17" s="446"/>
      <c r="C17" s="462"/>
      <c r="D17" s="462"/>
      <c r="E17" s="462"/>
      <c r="F17" s="462"/>
      <c r="G17" s="462"/>
      <c r="H17" s="462"/>
      <c r="I17" s="462"/>
      <c r="J17" s="445"/>
      <c r="K17" s="463"/>
      <c r="L17" s="250"/>
      <c r="M17" s="250"/>
      <c r="N17" s="250"/>
      <c r="O17" s="250"/>
      <c r="P17" s="250"/>
      <c r="Q17" s="250"/>
      <c r="R17" s="250"/>
      <c r="S17" s="250"/>
    </row>
    <row r="18" spans="1:19" ht="15.75">
      <c r="A18" s="23" t="s">
        <v>73</v>
      </c>
      <c r="B18" s="445"/>
      <c r="C18" s="446"/>
      <c r="D18" s="445"/>
      <c r="E18" s="446"/>
      <c r="F18" s="445"/>
      <c r="G18" s="446"/>
      <c r="H18" s="445"/>
      <c r="I18" s="446"/>
      <c r="J18" s="445"/>
      <c r="K18" s="446"/>
      <c r="L18" s="250"/>
      <c r="M18" s="250"/>
      <c r="N18" s="250"/>
      <c r="O18" s="250"/>
      <c r="P18" s="250"/>
      <c r="Q18" s="250"/>
      <c r="R18" s="250"/>
      <c r="S18" s="250"/>
    </row>
    <row r="19" spans="1:11" ht="15.75" customHeight="1">
      <c r="A19" s="447" t="s">
        <v>64</v>
      </c>
      <c r="B19" s="39">
        <v>1</v>
      </c>
      <c r="C19" s="27"/>
      <c r="D19" s="40">
        <v>1</v>
      </c>
      <c r="E19" s="52"/>
      <c r="F19" s="450">
        <v>1</v>
      </c>
      <c r="G19" s="450"/>
      <c r="H19" s="450">
        <v>1</v>
      </c>
      <c r="I19" s="450"/>
      <c r="J19" s="450">
        <v>1</v>
      </c>
      <c r="K19" s="453"/>
    </row>
    <row r="20" spans="1:11" ht="15.75">
      <c r="A20" s="448"/>
      <c r="B20" s="39">
        <v>2</v>
      </c>
      <c r="C20" s="27"/>
      <c r="D20" s="40">
        <v>2</v>
      </c>
      <c r="E20" s="52"/>
      <c r="F20" s="451"/>
      <c r="G20" s="451"/>
      <c r="H20" s="451"/>
      <c r="I20" s="451"/>
      <c r="J20" s="451"/>
      <c r="K20" s="454"/>
    </row>
    <row r="21" spans="1:11" ht="15.75" customHeight="1">
      <c r="A21" s="449"/>
      <c r="B21" s="39">
        <v>3</v>
      </c>
      <c r="C21" s="39"/>
      <c r="D21" s="40"/>
      <c r="E21" s="53"/>
      <c r="F21" s="452"/>
      <c r="G21" s="452"/>
      <c r="H21" s="452"/>
      <c r="I21" s="452"/>
      <c r="J21" s="452"/>
      <c r="K21" s="455"/>
    </row>
    <row r="22" spans="1:11" ht="15.75">
      <c r="A22" s="23" t="s">
        <v>74</v>
      </c>
      <c r="B22" s="445"/>
      <c r="C22" s="446"/>
      <c r="D22" s="445"/>
      <c r="E22" s="446"/>
      <c r="F22" s="445"/>
      <c r="G22" s="446"/>
      <c r="H22" s="445"/>
      <c r="I22" s="446"/>
      <c r="J22" s="445"/>
      <c r="K22" s="446"/>
    </row>
    <row r="23" spans="1:11" ht="15.75" customHeight="1">
      <c r="A23" s="447" t="s">
        <v>75</v>
      </c>
      <c r="B23" s="445" t="s">
        <v>93</v>
      </c>
      <c r="C23" s="446"/>
      <c r="D23" s="445" t="s">
        <v>93</v>
      </c>
      <c r="E23" s="446"/>
      <c r="F23" s="445" t="s">
        <v>93</v>
      </c>
      <c r="G23" s="446"/>
      <c r="H23" s="445" t="s">
        <v>93</v>
      </c>
      <c r="I23" s="446"/>
      <c r="J23" s="445" t="s">
        <v>93</v>
      </c>
      <c r="K23" s="446"/>
    </row>
    <row r="24" spans="1:11" ht="15.75">
      <c r="A24" s="448"/>
      <c r="B24" s="44">
        <v>1</v>
      </c>
      <c r="C24" s="40"/>
      <c r="D24" s="40">
        <v>1</v>
      </c>
      <c r="E24" s="40"/>
      <c r="F24" s="55"/>
      <c r="G24" s="55"/>
      <c r="H24" s="40">
        <v>1</v>
      </c>
      <c r="I24" s="40"/>
      <c r="J24" s="60"/>
      <c r="K24" s="61"/>
    </row>
    <row r="25" spans="1:11" ht="15.75">
      <c r="A25" s="448"/>
      <c r="B25" s="54"/>
      <c r="C25" s="55"/>
      <c r="D25" s="55"/>
      <c r="E25" s="55"/>
      <c r="F25" s="40">
        <v>3</v>
      </c>
      <c r="G25" s="40"/>
      <c r="H25" s="40">
        <v>3</v>
      </c>
      <c r="I25" s="40"/>
      <c r="J25" s="51">
        <v>3</v>
      </c>
      <c r="K25" s="41"/>
    </row>
    <row r="26" spans="1:11" ht="15.75">
      <c r="A26" s="448"/>
      <c r="B26" s="54"/>
      <c r="C26" s="55"/>
      <c r="D26" s="55"/>
      <c r="E26" s="55"/>
      <c r="F26" s="60"/>
      <c r="G26" s="54"/>
      <c r="H26" s="55"/>
      <c r="I26" s="55"/>
      <c r="J26" s="51">
        <v>6</v>
      </c>
      <c r="K26" s="41"/>
    </row>
    <row r="27" spans="1:11" ht="15.75" customHeight="1">
      <c r="A27" s="449"/>
      <c r="B27" s="54"/>
      <c r="C27" s="55"/>
      <c r="D27" s="55"/>
      <c r="E27" s="55"/>
      <c r="F27" s="58"/>
      <c r="G27" s="59"/>
      <c r="H27" s="55"/>
      <c r="I27" s="55"/>
      <c r="J27" s="51">
        <v>9</v>
      </c>
      <c r="K27" s="41"/>
    </row>
    <row r="28" spans="1:11" ht="14.25">
      <c r="A28" s="29" t="s">
        <v>76</v>
      </c>
      <c r="B28" s="46"/>
      <c r="C28" s="30" t="s">
        <v>77</v>
      </c>
      <c r="D28" s="30"/>
      <c r="E28" s="30" t="s">
        <v>113</v>
      </c>
      <c r="F28" s="30"/>
      <c r="G28" s="30" t="s">
        <v>78</v>
      </c>
      <c r="H28" s="30"/>
      <c r="I28" s="30" t="s">
        <v>79</v>
      </c>
      <c r="J28" s="56"/>
      <c r="K28" s="31" t="s">
        <v>71</v>
      </c>
    </row>
    <row r="29" spans="1:11" ht="39" thickBot="1">
      <c r="A29" s="32" t="s">
        <v>80</v>
      </c>
      <c r="B29" s="47"/>
      <c r="C29" s="33" t="s">
        <v>114</v>
      </c>
      <c r="D29" s="33"/>
      <c r="E29" s="33" t="s">
        <v>115</v>
      </c>
      <c r="F29" s="33"/>
      <c r="G29" s="33" t="s">
        <v>116</v>
      </c>
      <c r="H29" s="33"/>
      <c r="I29" s="33" t="s">
        <v>117</v>
      </c>
      <c r="J29" s="57"/>
      <c r="K29" s="34" t="s">
        <v>118</v>
      </c>
    </row>
    <row r="30" spans="1:13" ht="13.5">
      <c r="A30" s="100" t="s">
        <v>119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7:10" ht="13.5">
      <c r="G31" s="101" t="s">
        <v>112</v>
      </c>
      <c r="H31" s="35"/>
      <c r="I31" s="35"/>
      <c r="J31" s="35"/>
    </row>
  </sheetData>
  <sheetProtection/>
  <mergeCells count="38">
    <mergeCell ref="B7:C7"/>
    <mergeCell ref="F19:F21"/>
    <mergeCell ref="H19:H21"/>
    <mergeCell ref="G19:G21"/>
    <mergeCell ref="I19:I21"/>
    <mergeCell ref="B8:C8"/>
    <mergeCell ref="A11:K11"/>
    <mergeCell ref="A19:A21"/>
    <mergeCell ref="B9:C9"/>
    <mergeCell ref="A17:K17"/>
    <mergeCell ref="F23:G23"/>
    <mergeCell ref="J22:K22"/>
    <mergeCell ref="J23:K23"/>
    <mergeCell ref="H23:I23"/>
    <mergeCell ref="B22:C22"/>
    <mergeCell ref="D22:E22"/>
    <mergeCell ref="F22:G22"/>
    <mergeCell ref="H22:I22"/>
    <mergeCell ref="A1:K1"/>
    <mergeCell ref="A4:K4"/>
    <mergeCell ref="A6:A7"/>
    <mergeCell ref="A8:A9"/>
    <mergeCell ref="A10:K10"/>
    <mergeCell ref="B18:C18"/>
    <mergeCell ref="D18:E18"/>
    <mergeCell ref="F18:G18"/>
    <mergeCell ref="H18:I18"/>
    <mergeCell ref="J18:K18"/>
    <mergeCell ref="L15:R16"/>
    <mergeCell ref="B2:C2"/>
    <mergeCell ref="B3:C3"/>
    <mergeCell ref="B5:C5"/>
    <mergeCell ref="B6:C6"/>
    <mergeCell ref="A23:A27"/>
    <mergeCell ref="J19:J21"/>
    <mergeCell ref="K19:K21"/>
    <mergeCell ref="B23:C23"/>
    <mergeCell ref="D23:E23"/>
  </mergeCells>
  <printOptions/>
  <pageMargins left="0.7" right="0.7" top="0.75" bottom="0.75" header="0.3" footer="0.3"/>
  <pageSetup horizontalDpi="300" verticalDpi="3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6"/>
  <sheetViews>
    <sheetView zoomScale="70" zoomScaleNormal="70" zoomScaleSheetLayoutView="70" zoomScalePageLayoutView="0" workbookViewId="0" topLeftCell="A17">
      <selection activeCell="N15" sqref="N15"/>
    </sheetView>
  </sheetViews>
  <sheetFormatPr defaultColWidth="10" defaultRowHeight="14.25"/>
  <cols>
    <col min="1" max="1" width="10" style="62" customWidth="1"/>
    <col min="2" max="2" width="13.5" style="62" customWidth="1"/>
    <col min="3" max="3" width="13.19921875" style="62" customWidth="1"/>
    <col min="4" max="4" width="13.69921875" style="62" customWidth="1"/>
    <col min="5" max="5" width="12.09765625" style="62" customWidth="1"/>
    <col min="6" max="6" width="10" style="63" customWidth="1"/>
    <col min="7" max="7" width="10" style="62" customWidth="1"/>
    <col min="8" max="8" width="22.19921875" style="62" customWidth="1"/>
    <col min="9" max="9" width="14.19921875" style="62" customWidth="1"/>
    <col min="10" max="16384" width="10" style="62" customWidth="1"/>
  </cols>
  <sheetData>
    <row r="1" ht="12.75"/>
    <row r="2" spans="2:9" ht="12.75">
      <c r="B2" s="96" t="s">
        <v>110</v>
      </c>
      <c r="C2" s="93"/>
      <c r="D2" s="95" t="s">
        <v>109</v>
      </c>
      <c r="E2" s="93"/>
      <c r="F2" s="94"/>
      <c r="G2" s="93"/>
      <c r="H2" s="93"/>
      <c r="I2" s="92"/>
    </row>
    <row r="3" spans="2:9" ht="12.75">
      <c r="B3" s="91"/>
      <c r="C3" s="85"/>
      <c r="D3" s="85"/>
      <c r="E3" s="85"/>
      <c r="F3" s="77"/>
      <c r="G3" s="85"/>
      <c r="H3" s="85"/>
      <c r="I3" s="90"/>
    </row>
    <row r="4" spans="1:9" ht="12.75">
      <c r="A4" s="69"/>
      <c r="B4" s="79" t="s">
        <v>108</v>
      </c>
      <c r="C4" s="266" t="s">
        <v>221</v>
      </c>
      <c r="D4" s="78" t="s">
        <v>222</v>
      </c>
      <c r="E4" s="85"/>
      <c r="F4" s="77"/>
      <c r="G4" s="78"/>
      <c r="H4" s="78"/>
      <c r="I4" s="87"/>
    </row>
    <row r="5" spans="1:9" ht="12.75">
      <c r="A5" s="69"/>
      <c r="B5" s="79" t="s">
        <v>107</v>
      </c>
      <c r="C5" s="78" t="s">
        <v>107</v>
      </c>
      <c r="D5" s="78"/>
      <c r="E5" s="78" t="s">
        <v>106</v>
      </c>
      <c r="F5" s="77" t="s">
        <v>105</v>
      </c>
      <c r="G5" s="78"/>
      <c r="H5" s="78"/>
      <c r="I5" s="87"/>
    </row>
    <row r="6" spans="1:9" ht="15.75">
      <c r="A6" s="69"/>
      <c r="B6" s="259" t="s">
        <v>95</v>
      </c>
      <c r="C6" s="260" t="s">
        <v>104</v>
      </c>
      <c r="D6" s="260" t="s">
        <v>94</v>
      </c>
      <c r="E6" s="261" t="s">
        <v>96</v>
      </c>
      <c r="F6" s="77" t="s">
        <v>103</v>
      </c>
      <c r="G6" s="78"/>
      <c r="H6" s="83" t="s">
        <v>102</v>
      </c>
      <c r="I6" s="82"/>
    </row>
    <row r="7" spans="1:9" ht="15.75">
      <c r="A7" s="69"/>
      <c r="B7" s="252">
        <f>C7/86400</f>
        <v>0</v>
      </c>
      <c r="C7" s="253"/>
      <c r="D7" s="254" t="e">
        <f>$C$4/C7</f>
        <v>#VALUE!</v>
      </c>
      <c r="E7" s="255"/>
      <c r="F7" s="256" t="e">
        <f>LN(E7)</f>
        <v>#NUM!</v>
      </c>
      <c r="G7" s="78"/>
      <c r="H7" s="83" t="s">
        <v>101</v>
      </c>
      <c r="I7" s="82" t="e">
        <f>EXP(INDEX(LINEST(F7:F11,D7:D11),2))</f>
        <v>#VALUE!</v>
      </c>
    </row>
    <row r="8" spans="1:9" ht="15.75">
      <c r="A8" s="69"/>
      <c r="B8" s="252">
        <f>C8/86400</f>
        <v>0</v>
      </c>
      <c r="C8" s="253"/>
      <c r="D8" s="254" t="e">
        <f>$C$4/C8</f>
        <v>#VALUE!</v>
      </c>
      <c r="E8" s="255"/>
      <c r="F8" s="256" t="e">
        <f>LN(E8)</f>
        <v>#NUM!</v>
      </c>
      <c r="G8" s="78"/>
      <c r="H8" s="83" t="s">
        <v>100</v>
      </c>
      <c r="I8" s="82" t="e">
        <f>INDEX(LINEST(F7:F11,D7:D11),1)</f>
        <v>#VALUE!</v>
      </c>
    </row>
    <row r="9" spans="1:9" ht="15.75">
      <c r="A9" s="69"/>
      <c r="B9" s="252">
        <f>C9/86400</f>
        <v>0</v>
      </c>
      <c r="C9" s="253"/>
      <c r="D9" s="254" t="e">
        <f>$C$4/C9</f>
        <v>#VALUE!</v>
      </c>
      <c r="E9" s="255"/>
      <c r="F9" s="256" t="e">
        <f>LN(E9)</f>
        <v>#NUM!</v>
      </c>
      <c r="G9" s="78"/>
      <c r="H9" s="83" t="s">
        <v>99</v>
      </c>
      <c r="I9" s="82" t="e">
        <f>INDEX(LINEST(F7:F11,D7:D11,TRUE,TRUE),3)</f>
        <v>#VALUE!</v>
      </c>
    </row>
    <row r="10" spans="1:9" ht="12.75">
      <c r="A10" s="69"/>
      <c r="B10" s="252">
        <f>C10/86400</f>
        <v>0</v>
      </c>
      <c r="C10" s="253"/>
      <c r="D10" s="254" t="e">
        <f>$C$4/C10</f>
        <v>#VALUE!</v>
      </c>
      <c r="E10" s="255"/>
      <c r="F10" s="256" t="e">
        <f>LN(E10)</f>
        <v>#NUM!</v>
      </c>
      <c r="G10" s="78"/>
      <c r="H10" s="78"/>
      <c r="I10" s="87"/>
    </row>
    <row r="11" spans="1:9" ht="12.75">
      <c r="A11" s="69"/>
      <c r="B11" s="252">
        <f>C11/86400</f>
        <v>0</v>
      </c>
      <c r="C11" s="253"/>
      <c r="D11" s="254" t="e">
        <f>$C$4/C11</f>
        <v>#VALUE!</v>
      </c>
      <c r="E11" s="255"/>
      <c r="F11" s="256" t="e">
        <f>LN(E11)</f>
        <v>#NUM!</v>
      </c>
      <c r="G11" s="78"/>
      <c r="H11" s="78"/>
      <c r="I11" s="87"/>
    </row>
    <row r="12" spans="1:9" ht="12.75">
      <c r="A12" s="69"/>
      <c r="B12" s="81"/>
      <c r="C12" s="89"/>
      <c r="D12" s="80"/>
      <c r="E12" s="89"/>
      <c r="F12" s="77"/>
      <c r="G12" s="78"/>
      <c r="H12" s="78"/>
      <c r="I12" s="87"/>
    </row>
    <row r="13" spans="1:9" ht="12.75">
      <c r="A13" s="69"/>
      <c r="B13" s="86"/>
      <c r="C13" s="78"/>
      <c r="D13" s="78"/>
      <c r="E13" s="78"/>
      <c r="F13" s="77"/>
      <c r="G13" s="88"/>
      <c r="H13" s="78"/>
      <c r="I13" s="87"/>
    </row>
    <row r="14" spans="1:9" ht="15.75">
      <c r="A14" s="69"/>
      <c r="B14" s="86" t="s">
        <v>98</v>
      </c>
      <c r="C14" s="85"/>
      <c r="D14" s="78"/>
      <c r="E14" s="78"/>
      <c r="F14" s="77"/>
      <c r="G14" s="84" t="s">
        <v>97</v>
      </c>
      <c r="H14" s="83"/>
      <c r="I14" s="82"/>
    </row>
    <row r="15" spans="1:9" ht="15.75">
      <c r="A15" s="69"/>
      <c r="B15" s="262" t="s">
        <v>95</v>
      </c>
      <c r="C15" s="263" t="s">
        <v>223</v>
      </c>
      <c r="D15" s="264" t="s">
        <v>96</v>
      </c>
      <c r="E15" s="265"/>
      <c r="F15" s="77"/>
      <c r="G15" s="76" t="s">
        <v>96</v>
      </c>
      <c r="H15" s="83" t="s">
        <v>95</v>
      </c>
      <c r="I15" s="82" t="s">
        <v>94</v>
      </c>
    </row>
    <row r="16" spans="1:9" ht="18">
      <c r="A16" s="69"/>
      <c r="B16" s="252">
        <f>C16/86400</f>
        <v>0</v>
      </c>
      <c r="C16" s="258"/>
      <c r="D16" s="254"/>
      <c r="E16" s="257"/>
      <c r="F16" s="77"/>
      <c r="G16" s="76">
        <v>2</v>
      </c>
      <c r="H16" s="103" t="e">
        <f aca="true" t="shared" si="0" ref="H16:H23">$C$4/(I16*86400)</f>
        <v>#VALUE!</v>
      </c>
      <c r="I16" s="75" t="e">
        <f aca="true" t="shared" si="1" ref="I16:I23">1/$I$8*LN(G16/$I$7)</f>
        <v>#VALUE!</v>
      </c>
    </row>
    <row r="17" spans="1:9" ht="18">
      <c r="A17" s="69"/>
      <c r="B17" s="252">
        <f>C17/86400</f>
        <v>0</v>
      </c>
      <c r="C17" s="258"/>
      <c r="D17" s="254"/>
      <c r="E17" s="257"/>
      <c r="F17" s="77"/>
      <c r="G17" s="76">
        <v>3</v>
      </c>
      <c r="H17" s="103" t="e">
        <f t="shared" si="0"/>
        <v>#VALUE!</v>
      </c>
      <c r="I17" s="75" t="e">
        <f t="shared" si="1"/>
        <v>#VALUE!</v>
      </c>
    </row>
    <row r="18" spans="1:9" ht="18">
      <c r="A18" s="69"/>
      <c r="B18" s="252">
        <f>C18/86400</f>
        <v>0</v>
      </c>
      <c r="C18" s="258"/>
      <c r="D18" s="254"/>
      <c r="E18" s="257"/>
      <c r="F18" s="77"/>
      <c r="G18" s="76">
        <v>4</v>
      </c>
      <c r="H18" s="103" t="e">
        <f t="shared" si="0"/>
        <v>#VALUE!</v>
      </c>
      <c r="I18" s="75" t="e">
        <f t="shared" si="1"/>
        <v>#VALUE!</v>
      </c>
    </row>
    <row r="19" spans="1:9" ht="18">
      <c r="A19" s="69"/>
      <c r="B19" s="252">
        <f>C19/86400</f>
        <v>0</v>
      </c>
      <c r="C19" s="258"/>
      <c r="D19" s="254"/>
      <c r="E19" s="257"/>
      <c r="F19" s="77"/>
      <c r="G19" s="76">
        <v>5</v>
      </c>
      <c r="H19" s="103" t="e">
        <f t="shared" si="0"/>
        <v>#VALUE!</v>
      </c>
      <c r="I19" s="75" t="e">
        <f t="shared" si="1"/>
        <v>#VALUE!</v>
      </c>
    </row>
    <row r="20" spans="1:9" ht="18">
      <c r="A20" s="69"/>
      <c r="B20" s="252">
        <f>C20/86400</f>
        <v>0</v>
      </c>
      <c r="C20" s="258"/>
      <c r="D20" s="254"/>
      <c r="E20" s="257"/>
      <c r="F20" s="77"/>
      <c r="G20" s="76">
        <v>6</v>
      </c>
      <c r="H20" s="103" t="e">
        <f t="shared" si="0"/>
        <v>#VALUE!</v>
      </c>
      <c r="I20" s="75" t="e">
        <f t="shared" si="1"/>
        <v>#VALUE!</v>
      </c>
    </row>
    <row r="21" spans="1:9" ht="18">
      <c r="A21" s="69"/>
      <c r="B21" s="79"/>
      <c r="C21" s="78"/>
      <c r="D21" s="78"/>
      <c r="E21" s="78"/>
      <c r="F21" s="77"/>
      <c r="G21" s="76">
        <v>10</v>
      </c>
      <c r="H21" s="103" t="e">
        <f t="shared" si="0"/>
        <v>#VALUE!</v>
      </c>
      <c r="I21" s="75" t="e">
        <f t="shared" si="1"/>
        <v>#VALUE!</v>
      </c>
    </row>
    <row r="22" spans="1:9" ht="18">
      <c r="A22" s="69"/>
      <c r="B22" s="79"/>
      <c r="C22" s="78"/>
      <c r="D22" s="78"/>
      <c r="E22" s="78"/>
      <c r="F22" s="77"/>
      <c r="G22" s="76">
        <v>12</v>
      </c>
      <c r="H22" s="103" t="e">
        <f t="shared" si="0"/>
        <v>#VALUE!</v>
      </c>
      <c r="I22" s="75" t="e">
        <f t="shared" si="1"/>
        <v>#VALUE!</v>
      </c>
    </row>
    <row r="23" spans="1:9" ht="18">
      <c r="A23" s="69"/>
      <c r="B23" s="74"/>
      <c r="C23" s="73"/>
      <c r="D23" s="73"/>
      <c r="E23" s="73"/>
      <c r="F23" s="72"/>
      <c r="G23" s="71">
        <v>15</v>
      </c>
      <c r="H23" s="104" t="e">
        <f t="shared" si="0"/>
        <v>#VALUE!</v>
      </c>
      <c r="I23" s="70" t="e">
        <f t="shared" si="1"/>
        <v>#VALUE!</v>
      </c>
    </row>
    <row r="24" spans="1:9" ht="12.75">
      <c r="A24" s="69"/>
      <c r="B24" s="69"/>
      <c r="C24" s="69"/>
      <c r="D24" s="69"/>
      <c r="E24" s="69"/>
      <c r="G24" s="68"/>
      <c r="H24" s="67"/>
      <c r="I24" s="66"/>
    </row>
    <row r="25" ht="12.75"/>
    <row r="26" ht="12.75"/>
    <row r="27" ht="12.75"/>
    <row r="28" spans="2:3" ht="12.75">
      <c r="B28" s="267"/>
      <c r="C28" s="62" t="s">
        <v>224</v>
      </c>
    </row>
    <row r="29" spans="2:13" ht="12.75">
      <c r="B29" s="65"/>
      <c r="C29" s="467" t="s">
        <v>120</v>
      </c>
      <c r="D29" s="467"/>
      <c r="E29" s="467"/>
      <c r="F29" s="467"/>
      <c r="G29" s="467"/>
      <c r="H29" s="467"/>
      <c r="I29" s="467"/>
      <c r="J29" s="467"/>
      <c r="K29" s="467"/>
      <c r="L29" s="467"/>
      <c r="M29" s="467"/>
    </row>
    <row r="30" spans="2:11" ht="26.25" customHeight="1">
      <c r="B30" s="64"/>
      <c r="C30" s="464" t="s">
        <v>219</v>
      </c>
      <c r="D30" s="465"/>
      <c r="E30" s="465"/>
      <c r="F30" s="465"/>
      <c r="G30" s="465"/>
      <c r="H30" s="465"/>
      <c r="I30" s="465"/>
      <c r="J30" s="465"/>
      <c r="K30" s="465"/>
    </row>
    <row r="31" spans="2:11" ht="12.75">
      <c r="B31" s="102"/>
      <c r="C31" s="251" t="s">
        <v>220</v>
      </c>
      <c r="D31" s="98"/>
      <c r="E31" s="98"/>
      <c r="F31" s="98"/>
      <c r="G31" s="98"/>
      <c r="H31" s="98"/>
      <c r="I31" s="98"/>
      <c r="J31" s="98"/>
      <c r="K31" s="98"/>
    </row>
    <row r="32" spans="3:14" ht="12.75"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</row>
    <row r="33" spans="3:14" ht="12.75"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3:14" ht="12.75"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3:14" ht="12.75"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3:14" ht="12.75"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</sheetData>
  <sheetProtection/>
  <mergeCells count="3">
    <mergeCell ref="C30:K30"/>
    <mergeCell ref="C32:N32"/>
    <mergeCell ref="C29:M29"/>
  </mergeCells>
  <printOptions/>
  <pageMargins left="0.75" right="0.75" top="1" bottom="1" header="0.4921259845" footer="0.4921259845"/>
  <pageSetup horizontalDpi="360" verticalDpi="36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Piotr Woźnicki</cp:lastModifiedBy>
  <cp:lastPrinted>2010-05-05T08:40:36Z</cp:lastPrinted>
  <dcterms:created xsi:type="dcterms:W3CDTF">2010-03-11T09:50:39Z</dcterms:created>
  <dcterms:modified xsi:type="dcterms:W3CDTF">2022-02-07T08:57:28Z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